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Data" sheetId="1" r:id="rId1"/>
    <sheet name="tableaux publiés" sheetId="2" r:id="rId2"/>
  </sheets>
  <definedNames/>
  <calcPr fullCalcOnLoad="1"/>
</workbook>
</file>

<file path=xl/sharedStrings.xml><?xml version="1.0" encoding="utf-8"?>
<sst xmlns="http://schemas.openxmlformats.org/spreadsheetml/2006/main" count="431" uniqueCount="61">
  <si>
    <t>Opérations non financières [nasa_10_nf_tr]</t>
  </si>
  <si>
    <t>Dernière mise à jour</t>
  </si>
  <si>
    <t>Date d'extraction</t>
  </si>
  <si>
    <t>Source des données</t>
  </si>
  <si>
    <t>Eurostat</t>
  </si>
  <si>
    <t>UNIT</t>
  </si>
  <si>
    <t>Prix courants, millions d'euros</t>
  </si>
  <si>
    <t>DIRECT</t>
  </si>
  <si>
    <t>Reçu</t>
  </si>
  <si>
    <t>NA_ITEM</t>
  </si>
  <si>
    <t>Valeur ajoutée, brute</t>
  </si>
  <si>
    <t>SECTOR</t>
  </si>
  <si>
    <t>Economie totale</t>
  </si>
  <si>
    <t>GEO/TIME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</si>
  <si>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</si>
  <si>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</si>
  <si>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</si>
  <si>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</si>
  <si>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</si>
  <si>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</si>
  <si>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</si>
  <si>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</si>
  <si>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</si>
  <si>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</si>
  <si>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Union européenne - 27 pays (à partir de 2020)</t>
  </si>
  <si>
    <t>Union européenne - 28 pays (2013-2020)</t>
  </si>
  <si>
    <t>Belgique</t>
  </si>
  <si>
    <t>Danemark</t>
  </si>
  <si>
    <t>Allemagne (jusqu'en 1990, ancien territoire de la RFA)</t>
  </si>
  <si>
    <t>Grèce</t>
  </si>
  <si>
    <t>Espagne</t>
  </si>
  <si>
    <t>France</t>
  </si>
  <si>
    <t>Italie</t>
  </si>
  <si>
    <t>Pays-Bas</t>
  </si>
  <si>
    <t>Autriche</t>
  </si>
  <si>
    <t>Pologne</t>
  </si>
  <si>
    <t>Portugal</t>
  </si>
  <si>
    <t>Finlande</t>
  </si>
  <si>
    <t>Suède</t>
  </si>
  <si>
    <t>Royaume-Uni</t>
  </si>
  <si>
    <t>:</t>
  </si>
  <si>
    <t>Caractères spécial :</t>
  </si>
  <si>
    <t>non disponible</t>
  </si>
  <si>
    <t>Sociétés non financières</t>
  </si>
  <si>
    <t>Sociétés financières</t>
  </si>
  <si>
    <t>Administrations publiques</t>
  </si>
  <si>
    <t>Ménages ; institutions sans but lucratif au service des ménages</t>
  </si>
  <si>
    <t>Valeur ajoutée brute et du revenu par A*10 branches [nama_10_a10]</t>
  </si>
  <si>
    <t>NACE_R2</t>
  </si>
  <si>
    <t>Administration publique, défense, éducation, santé humaine et action sociale</t>
  </si>
  <si>
    <t>Allemagne</t>
  </si>
  <si>
    <t>Allemagne reestimé</t>
  </si>
  <si>
    <t>UE - 28 pays reestimé</t>
  </si>
  <si>
    <t>UE - 28</t>
  </si>
  <si>
    <t>UE- 28 pays</t>
  </si>
  <si>
    <t>Administrations publiques inclut le marchand</t>
  </si>
  <si>
    <t>Pays-Bas reestimé</t>
  </si>
  <si>
    <t>Allemagne réestimé (*)</t>
  </si>
  <si>
    <t>UE- 28 pays réestimé (*)</t>
  </si>
  <si>
    <t>Pays-Bas reestimé (*)</t>
  </si>
  <si>
    <t>(*) Source : Eurostat et estimations comparables pour l'Allemagne et les Pays-Bas et donc l'UE du fait du classement des hopitaux en SNF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</si>
</sst>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0000"/>
    <numFmt numFmtId="175" formatCode="0.0%"/>
    <numFmt numFmtId="176" formatCode="0.0"/>
  </numFmts>
  <fonts count="43">
    <font>
      <sz val="11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5" fontId="3" fillId="0" borderId="13" xfId="0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75" fontId="4" fillId="0" borderId="17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175" fontId="3" fillId="0" borderId="17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3" fillId="0" borderId="18" xfId="0" applyNumberFormat="1" applyFont="1" applyBorder="1" applyAlignment="1">
      <alignment/>
    </xf>
    <xf numFmtId="0" fontId="42" fillId="34" borderId="16" xfId="0" applyFont="1" applyFill="1" applyBorder="1" applyAlignment="1">
      <alignment/>
    </xf>
    <xf numFmtId="175" fontId="42" fillId="34" borderId="17" xfId="0" applyNumberFormat="1" applyFont="1" applyFill="1" applyBorder="1" applyAlignment="1">
      <alignment/>
    </xf>
    <xf numFmtId="175" fontId="42" fillId="34" borderId="0" xfId="0" applyNumberFormat="1" applyFont="1" applyFill="1" applyBorder="1" applyAlignment="1">
      <alignment/>
    </xf>
    <xf numFmtId="175" fontId="42" fillId="34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175" fontId="3" fillId="0" borderId="20" xfId="0" applyNumberFormat="1" applyFont="1" applyBorder="1" applyAlignment="1">
      <alignment/>
    </xf>
    <xf numFmtId="175" fontId="3" fillId="0" borderId="21" xfId="0" applyNumberFormat="1" applyFont="1" applyBorder="1" applyAlignment="1">
      <alignment/>
    </xf>
    <xf numFmtId="175" fontId="3" fillId="0" borderId="22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zoomScalePageLayoutView="0" workbookViewId="0" topLeftCell="A89">
      <selection activeCell="E16" sqref="E16"/>
    </sheetView>
  </sheetViews>
  <sheetFormatPr defaultColWidth="8.75390625" defaultRowHeight="14.25"/>
  <cols>
    <col min="1" max="1" width="26.75390625" style="0" customWidth="1"/>
    <col min="2" max="2" width="11.875" style="34" customWidth="1"/>
    <col min="3" max="10" width="8.75390625" style="34" customWidth="1"/>
    <col min="11" max="11" width="11.125" style="34" customWidth="1"/>
  </cols>
  <sheetData>
    <row r="1" ht="14.25">
      <c r="A1" s="1" t="s">
        <v>0</v>
      </c>
    </row>
    <row r="3" spans="1:2" ht="14.25">
      <c r="A3" s="1" t="s">
        <v>1</v>
      </c>
      <c r="B3" s="35">
        <v>44572.361446759256</v>
      </c>
    </row>
    <row r="4" spans="1:2" ht="14.25">
      <c r="A4" s="1" t="s">
        <v>2</v>
      </c>
      <c r="B4" s="35">
        <v>44581.87581016203</v>
      </c>
    </row>
    <row r="5" spans="1:2" ht="14.25">
      <c r="A5" s="1" t="s">
        <v>3</v>
      </c>
      <c r="B5" s="35" t="s">
        <v>4</v>
      </c>
    </row>
    <row r="6" ht="14.25">
      <c r="B6" s="34">
        <f>B46+B72+B100+B127</f>
        <v>1848584</v>
      </c>
    </row>
    <row r="7" spans="1:2" ht="14.25">
      <c r="A7" s="1" t="s">
        <v>5</v>
      </c>
      <c r="B7" s="35" t="s">
        <v>6</v>
      </c>
    </row>
    <row r="8" spans="1:2" ht="14.25">
      <c r="A8" s="1" t="s">
        <v>7</v>
      </c>
      <c r="B8" s="35" t="s">
        <v>8</v>
      </c>
    </row>
    <row r="9" spans="1:2" ht="14.25">
      <c r="A9" s="1" t="s">
        <v>9</v>
      </c>
      <c r="B9" s="35" t="s">
        <v>10</v>
      </c>
    </row>
    <row r="10" spans="1:2" ht="14.25">
      <c r="A10" s="1" t="s">
        <v>11</v>
      </c>
      <c r="B10" s="35" t="s">
        <v>12</v>
      </c>
    </row>
    <row r="11" ht="14.25">
      <c r="B11" s="34">
        <f>B39+B65+B91+B120</f>
        <v>10142755</v>
      </c>
    </row>
    <row r="12" spans="1:11" ht="14.25">
      <c r="A12" s="2" t="s">
        <v>13</v>
      </c>
      <c r="B12" s="36" t="s">
        <v>14</v>
      </c>
      <c r="C12" s="36" t="s">
        <v>15</v>
      </c>
      <c r="D12" s="36" t="s">
        <v>16</v>
      </c>
      <c r="E12" s="36" t="s">
        <v>17</v>
      </c>
      <c r="F12" s="36" t="s">
        <v>18</v>
      </c>
      <c r="G12" s="36" t="s">
        <v>19</v>
      </c>
      <c r="H12" s="36" t="s">
        <v>20</v>
      </c>
      <c r="I12" s="36" t="s">
        <v>21</v>
      </c>
      <c r="J12" s="36" t="s">
        <v>22</v>
      </c>
      <c r="K12" s="36" t="s">
        <v>23</v>
      </c>
    </row>
    <row r="13" spans="1:11" ht="14.25">
      <c r="A13" s="2" t="s">
        <v>24</v>
      </c>
      <c r="B13" s="37">
        <v>10147852.6</v>
      </c>
      <c r="C13" s="37">
        <v>10209000.8</v>
      </c>
      <c r="D13" s="37">
        <v>10323090.4</v>
      </c>
      <c r="E13" s="37">
        <v>10556183.3</v>
      </c>
      <c r="F13" s="37">
        <v>10938219.8</v>
      </c>
      <c r="G13" s="37">
        <v>11231399.7</v>
      </c>
      <c r="H13" s="37">
        <v>11692763.5</v>
      </c>
      <c r="I13" s="37">
        <v>12092684.2</v>
      </c>
      <c r="J13" s="37">
        <v>12532021.3</v>
      </c>
      <c r="K13" s="37">
        <v>12027946.5</v>
      </c>
    </row>
    <row r="14" spans="1:11" ht="14.25">
      <c r="A14" s="2" t="s">
        <v>25</v>
      </c>
      <c r="B14" s="37">
        <v>11855316.8</v>
      </c>
      <c r="C14" s="37">
        <v>12095449.9</v>
      </c>
      <c r="D14" s="37">
        <v>12193889.7</v>
      </c>
      <c r="E14" s="37">
        <v>12616959.6</v>
      </c>
      <c r="F14" s="37">
        <v>13296965.6</v>
      </c>
      <c r="G14" s="37">
        <v>13400294.6</v>
      </c>
      <c r="H14" s="37">
        <v>13796188.9</v>
      </c>
      <c r="I14" s="37">
        <v>14251862.9</v>
      </c>
      <c r="J14" s="37">
        <v>14788097.4</v>
      </c>
      <c r="K14" s="37">
        <f>J14*K13/J13</f>
        <v>14193276.575741943</v>
      </c>
    </row>
    <row r="15" spans="1:11" ht="14.25">
      <c r="A15" s="2" t="s">
        <v>26</v>
      </c>
      <c r="B15" s="37">
        <v>336110.2</v>
      </c>
      <c r="C15" s="37">
        <v>345068.6</v>
      </c>
      <c r="D15" s="37">
        <v>350968.6</v>
      </c>
      <c r="E15" s="37">
        <v>360582.4</v>
      </c>
      <c r="F15" s="37">
        <v>373301.6</v>
      </c>
      <c r="G15" s="37">
        <v>384032.7</v>
      </c>
      <c r="H15" s="37">
        <v>397034.3</v>
      </c>
      <c r="I15" s="37">
        <v>410172.8</v>
      </c>
      <c r="J15" s="37">
        <v>426900.3</v>
      </c>
      <c r="K15" s="37">
        <v>409803.8</v>
      </c>
    </row>
    <row r="16" spans="1:11" ht="14.25">
      <c r="A16" s="2" t="s">
        <v>27</v>
      </c>
      <c r="B16" s="37">
        <v>213907.9</v>
      </c>
      <c r="C16" s="37">
        <v>219794.8</v>
      </c>
      <c r="D16" s="37">
        <v>223850.7</v>
      </c>
      <c r="E16" s="37">
        <v>230586.9</v>
      </c>
      <c r="F16" s="37">
        <v>236921.5</v>
      </c>
      <c r="G16" s="37">
        <v>245680.2</v>
      </c>
      <c r="H16" s="37">
        <v>256348.6</v>
      </c>
      <c r="I16" s="37">
        <v>262324.8</v>
      </c>
      <c r="J16" s="37">
        <v>270437.7</v>
      </c>
      <c r="K16" s="37">
        <v>271963.2</v>
      </c>
    </row>
    <row r="17" spans="1:11" ht="14.25">
      <c r="A17" s="2" t="s">
        <v>28</v>
      </c>
      <c r="B17" s="37">
        <v>2418099</v>
      </c>
      <c r="C17" s="37">
        <v>2465800</v>
      </c>
      <c r="D17" s="37">
        <v>2527883</v>
      </c>
      <c r="E17" s="37">
        <v>2635393</v>
      </c>
      <c r="F17" s="37">
        <v>2722020</v>
      </c>
      <c r="G17" s="37">
        <v>2822443</v>
      </c>
      <c r="H17" s="37">
        <v>2944074</v>
      </c>
      <c r="I17" s="37">
        <v>3035165</v>
      </c>
      <c r="J17" s="37">
        <v>3130661</v>
      </c>
      <c r="K17" s="37">
        <v>3050322</v>
      </c>
    </row>
    <row r="18" spans="1:11" ht="14.25">
      <c r="A18" s="2" t="s">
        <v>29</v>
      </c>
      <c r="B18" s="37">
        <v>178180.5</v>
      </c>
      <c r="C18" s="37">
        <v>166150.7</v>
      </c>
      <c r="D18" s="37">
        <v>159466.8</v>
      </c>
      <c r="E18" s="37">
        <v>156492.5</v>
      </c>
      <c r="F18" s="37">
        <v>155835.6</v>
      </c>
      <c r="G18" s="37">
        <v>152196.6</v>
      </c>
      <c r="H18" s="37">
        <v>154344.2</v>
      </c>
      <c r="I18" s="37">
        <v>155610.9</v>
      </c>
      <c r="J18" s="37">
        <v>158762.3</v>
      </c>
      <c r="K18" s="37">
        <v>145133.3</v>
      </c>
    </row>
    <row r="19" spans="1:11" ht="14.25">
      <c r="A19" s="2" t="s">
        <v>30</v>
      </c>
      <c r="B19" s="37">
        <v>980239</v>
      </c>
      <c r="C19" s="37">
        <v>948339</v>
      </c>
      <c r="D19" s="37">
        <v>932448</v>
      </c>
      <c r="E19" s="37">
        <v>939949</v>
      </c>
      <c r="F19" s="37">
        <v>978469</v>
      </c>
      <c r="G19" s="37">
        <v>1010688</v>
      </c>
      <c r="H19" s="37">
        <v>1053180</v>
      </c>
      <c r="I19" s="37">
        <v>1088820</v>
      </c>
      <c r="J19" s="37">
        <v>1128481</v>
      </c>
      <c r="K19" s="37">
        <v>1024121</v>
      </c>
    </row>
    <row r="20" spans="1:11" ht="14.25">
      <c r="A20" s="2" t="s">
        <v>31</v>
      </c>
      <c r="B20" s="37">
        <v>1848583</v>
      </c>
      <c r="C20" s="37">
        <v>1875325</v>
      </c>
      <c r="D20" s="37">
        <v>1899841</v>
      </c>
      <c r="E20" s="37">
        <v>1927230</v>
      </c>
      <c r="F20" s="37">
        <v>1967466</v>
      </c>
      <c r="G20" s="37">
        <v>1996790</v>
      </c>
      <c r="H20" s="37">
        <v>2046129</v>
      </c>
      <c r="I20" s="37">
        <v>2101770</v>
      </c>
      <c r="J20" s="37">
        <v>2169269</v>
      </c>
      <c r="K20" s="37">
        <v>2054272</v>
      </c>
    </row>
    <row r="21" spans="1:11" ht="14.25">
      <c r="A21" s="2" t="s">
        <v>32</v>
      </c>
      <c r="B21" s="37">
        <v>1480874.8</v>
      </c>
      <c r="C21" s="37">
        <v>1458006.7</v>
      </c>
      <c r="D21" s="37">
        <v>1451514.3</v>
      </c>
      <c r="E21" s="37">
        <v>1462744.6</v>
      </c>
      <c r="F21" s="37">
        <v>1488049</v>
      </c>
      <c r="G21" s="37">
        <v>1522753.8</v>
      </c>
      <c r="H21" s="37">
        <v>1557795.8</v>
      </c>
      <c r="I21" s="37">
        <v>1589576.2</v>
      </c>
      <c r="J21" s="37">
        <v>1609654.9</v>
      </c>
      <c r="K21" s="37">
        <v>1493117.2</v>
      </c>
    </row>
    <row r="22" spans="1:11" ht="14.25">
      <c r="A22" s="2" t="s">
        <v>33</v>
      </c>
      <c r="B22" s="37">
        <v>585953</v>
      </c>
      <c r="C22" s="37">
        <v>590316</v>
      </c>
      <c r="D22" s="37">
        <v>595709</v>
      </c>
      <c r="E22" s="37">
        <v>604814</v>
      </c>
      <c r="F22" s="37">
        <v>620835</v>
      </c>
      <c r="G22" s="37">
        <v>634824</v>
      </c>
      <c r="H22" s="37">
        <v>661566</v>
      </c>
      <c r="I22" s="37">
        <v>692632</v>
      </c>
      <c r="J22" s="37">
        <v>724960</v>
      </c>
      <c r="K22" s="37">
        <v>713731</v>
      </c>
    </row>
    <row r="23" spans="1:11" ht="14.25">
      <c r="A23" s="2" t="s">
        <v>34</v>
      </c>
      <c r="B23" s="37">
        <v>276404</v>
      </c>
      <c r="C23" s="37">
        <v>283548.2</v>
      </c>
      <c r="D23" s="37">
        <v>288624.2</v>
      </c>
      <c r="E23" s="37">
        <v>297230.2</v>
      </c>
      <c r="F23" s="37">
        <v>307037.7</v>
      </c>
      <c r="G23" s="37">
        <v>318952.7</v>
      </c>
      <c r="H23" s="37">
        <v>329416.8</v>
      </c>
      <c r="I23" s="37">
        <v>344416.8</v>
      </c>
      <c r="J23" s="37">
        <v>355290.9</v>
      </c>
      <c r="K23" s="37">
        <v>340263.5</v>
      </c>
    </row>
    <row r="24" spans="1:11" ht="14.25">
      <c r="A24" s="2" t="s">
        <v>35</v>
      </c>
      <c r="B24" s="37">
        <v>333784.9</v>
      </c>
      <c r="C24" s="37">
        <v>343554.9</v>
      </c>
      <c r="D24" s="37">
        <v>348003.8</v>
      </c>
      <c r="E24" s="37">
        <v>362421.4</v>
      </c>
      <c r="F24" s="37">
        <v>381928.7</v>
      </c>
      <c r="G24" s="37">
        <v>377311.8</v>
      </c>
      <c r="H24" s="37">
        <v>410506.2</v>
      </c>
      <c r="I24" s="37">
        <v>435875.2</v>
      </c>
      <c r="J24" s="37">
        <v>469113.9</v>
      </c>
      <c r="K24" s="37">
        <v>460958.8</v>
      </c>
    </row>
    <row r="25" spans="1:11" ht="14.25">
      <c r="A25" s="2" t="s">
        <v>36</v>
      </c>
      <c r="B25" s="37">
        <v>154128.2</v>
      </c>
      <c r="C25" s="37">
        <v>147214.8</v>
      </c>
      <c r="D25" s="37">
        <v>149802.3</v>
      </c>
      <c r="E25" s="37">
        <v>151135.8</v>
      </c>
      <c r="F25" s="37">
        <v>156517.3</v>
      </c>
      <c r="G25" s="37">
        <v>161993.3</v>
      </c>
      <c r="H25" s="37">
        <v>169642.3</v>
      </c>
      <c r="I25" s="37">
        <v>177465.9</v>
      </c>
      <c r="J25" s="37">
        <v>185536.3</v>
      </c>
      <c r="K25" s="37">
        <v>174309.6</v>
      </c>
    </row>
    <row r="26" spans="1:11" ht="14.25">
      <c r="A26" s="2" t="s">
        <v>37</v>
      </c>
      <c r="B26" s="37">
        <v>171583</v>
      </c>
      <c r="C26" s="37">
        <v>173661</v>
      </c>
      <c r="D26" s="37">
        <v>175985</v>
      </c>
      <c r="E26" s="37">
        <v>178410</v>
      </c>
      <c r="F26" s="37">
        <v>182599</v>
      </c>
      <c r="G26" s="37">
        <v>187394</v>
      </c>
      <c r="H26" s="37">
        <v>195707</v>
      </c>
      <c r="I26" s="37">
        <v>201314</v>
      </c>
      <c r="J26" s="37">
        <v>207285</v>
      </c>
      <c r="K26" s="37">
        <v>204144</v>
      </c>
    </row>
    <row r="27" spans="1:11" ht="14.25">
      <c r="A27" s="2" t="s">
        <v>38</v>
      </c>
      <c r="B27" s="37">
        <v>365818.2</v>
      </c>
      <c r="C27" s="37">
        <v>381499.2</v>
      </c>
      <c r="D27" s="37">
        <v>392121.5</v>
      </c>
      <c r="E27" s="37">
        <v>390172.3</v>
      </c>
      <c r="F27" s="37">
        <v>404986.7</v>
      </c>
      <c r="G27" s="37">
        <v>413017.1</v>
      </c>
      <c r="H27" s="37">
        <v>425594.5</v>
      </c>
      <c r="I27" s="37">
        <v>417117.7</v>
      </c>
      <c r="J27" s="37">
        <v>423512.4</v>
      </c>
      <c r="K27" s="37">
        <v>421434.7</v>
      </c>
    </row>
    <row r="28" spans="1:11" ht="14.25">
      <c r="A28" s="2" t="s">
        <v>39</v>
      </c>
      <c r="B28" s="37">
        <v>1707464.2</v>
      </c>
      <c r="C28" s="37">
        <v>1886449.1</v>
      </c>
      <c r="D28" s="37">
        <v>1870799.3</v>
      </c>
      <c r="E28" s="37">
        <v>2060776.3</v>
      </c>
      <c r="F28" s="37">
        <v>2358745.7</v>
      </c>
      <c r="G28" s="37">
        <v>2168894.9</v>
      </c>
      <c r="H28" s="37">
        <v>2103425.5</v>
      </c>
      <c r="I28" s="37">
        <v>2159178.7</v>
      </c>
      <c r="J28" s="37">
        <v>2256819</v>
      </c>
      <c r="K28" s="37">
        <f>J28*K14/J14</f>
        <v>2166043.0941163097</v>
      </c>
    </row>
    <row r="30" ht="14.25">
      <c r="A30" s="1" t="s">
        <v>41</v>
      </c>
    </row>
    <row r="31" spans="1:2" ht="14.25">
      <c r="A31" s="1" t="s">
        <v>40</v>
      </c>
      <c r="B31" s="35" t="s">
        <v>42</v>
      </c>
    </row>
    <row r="33" spans="1:2" ht="14.25">
      <c r="A33" s="1" t="s">
        <v>5</v>
      </c>
      <c r="B33" s="35" t="s">
        <v>6</v>
      </c>
    </row>
    <row r="34" spans="1:2" ht="14.25">
      <c r="A34" s="1" t="s">
        <v>7</v>
      </c>
      <c r="B34" s="35" t="s">
        <v>8</v>
      </c>
    </row>
    <row r="35" spans="1:2" ht="14.25">
      <c r="A35" s="1" t="s">
        <v>9</v>
      </c>
      <c r="B35" s="35" t="s">
        <v>10</v>
      </c>
    </row>
    <row r="36" spans="1:2" ht="14.25">
      <c r="A36" s="1" t="s">
        <v>11</v>
      </c>
      <c r="B36" s="35" t="s">
        <v>43</v>
      </c>
    </row>
    <row r="38" spans="1:11" ht="14.25">
      <c r="A38" s="2" t="s">
        <v>13</v>
      </c>
      <c r="B38" s="36" t="s">
        <v>14</v>
      </c>
      <c r="C38" s="36" t="s">
        <v>15</v>
      </c>
      <c r="D38" s="36" t="s">
        <v>16</v>
      </c>
      <c r="E38" s="36" t="s">
        <v>17</v>
      </c>
      <c r="F38" s="36" t="s">
        <v>18</v>
      </c>
      <c r="G38" s="36" t="s">
        <v>19</v>
      </c>
      <c r="H38" s="36" t="s">
        <v>20</v>
      </c>
      <c r="I38" s="36" t="s">
        <v>21</v>
      </c>
      <c r="J38" s="36" t="s">
        <v>22</v>
      </c>
      <c r="K38" s="36" t="s">
        <v>23</v>
      </c>
    </row>
    <row r="39" spans="1:11" ht="14.25">
      <c r="A39" s="2" t="s">
        <v>24</v>
      </c>
      <c r="B39" s="37">
        <v>5840328</v>
      </c>
      <c r="C39" s="37">
        <v>5857821</v>
      </c>
      <c r="D39" s="37">
        <v>5934070</v>
      </c>
      <c r="E39" s="37">
        <v>6093950</v>
      </c>
      <c r="F39" s="37">
        <v>6395113</v>
      </c>
      <c r="G39" s="37">
        <v>6621723</v>
      </c>
      <c r="H39" s="37">
        <v>6960464</v>
      </c>
      <c r="I39" s="37">
        <v>7226178</v>
      </c>
      <c r="J39" s="37">
        <v>7534704</v>
      </c>
      <c r="K39" s="37">
        <v>7088377</v>
      </c>
    </row>
    <row r="40" spans="1:11" ht="14.25">
      <c r="A40" s="2" t="s">
        <v>25</v>
      </c>
      <c r="B40" s="37">
        <v>6814868</v>
      </c>
      <c r="C40" s="37">
        <v>6944150</v>
      </c>
      <c r="D40" s="37">
        <v>7032830</v>
      </c>
      <c r="E40" s="37">
        <v>7303883</v>
      </c>
      <c r="F40" s="37">
        <v>7780422</v>
      </c>
      <c r="G40" s="37">
        <v>7885853</v>
      </c>
      <c r="H40" s="37">
        <v>8193375</v>
      </c>
      <c r="I40" s="37">
        <v>8485722</v>
      </c>
      <c r="J40" s="37">
        <v>8811412</v>
      </c>
      <c r="K40" s="37">
        <f>J40*K39/J39</f>
        <v>8289457.709065147</v>
      </c>
    </row>
    <row r="41" spans="1:11" ht="14.25">
      <c r="A41" s="2" t="s">
        <v>26</v>
      </c>
      <c r="B41" s="37">
        <v>206459</v>
      </c>
      <c r="C41" s="37">
        <v>209867</v>
      </c>
      <c r="D41" s="37">
        <v>212107</v>
      </c>
      <c r="E41" s="37">
        <v>216391</v>
      </c>
      <c r="F41" s="37">
        <v>225315</v>
      </c>
      <c r="G41" s="37">
        <v>232899</v>
      </c>
      <c r="H41" s="37">
        <v>240386</v>
      </c>
      <c r="I41" s="37">
        <v>248840</v>
      </c>
      <c r="J41" s="37">
        <v>261070</v>
      </c>
      <c r="K41" s="37">
        <v>245464</v>
      </c>
    </row>
    <row r="42" spans="1:11" ht="14.25">
      <c r="A42" s="2" t="s">
        <v>27</v>
      </c>
      <c r="B42" s="37">
        <v>124120</v>
      </c>
      <c r="C42" s="37">
        <v>127027</v>
      </c>
      <c r="D42" s="37">
        <v>130817</v>
      </c>
      <c r="E42" s="37">
        <v>136722</v>
      </c>
      <c r="F42" s="37">
        <v>142386</v>
      </c>
      <c r="G42" s="37">
        <v>149556</v>
      </c>
      <c r="H42" s="37">
        <v>157340</v>
      </c>
      <c r="I42" s="37">
        <v>161787</v>
      </c>
      <c r="J42" s="37">
        <v>167614</v>
      </c>
      <c r="K42" s="37">
        <v>167749</v>
      </c>
    </row>
    <row r="43" spans="1:11" ht="14.25">
      <c r="A43" s="2" t="s">
        <v>28</v>
      </c>
      <c r="B43" s="37">
        <v>1508616</v>
      </c>
      <c r="C43" s="37">
        <v>1536177</v>
      </c>
      <c r="D43" s="37">
        <v>1578413</v>
      </c>
      <c r="E43" s="37">
        <v>1661683</v>
      </c>
      <c r="F43" s="37">
        <v>1726823</v>
      </c>
      <c r="G43" s="37">
        <v>1804738</v>
      </c>
      <c r="H43" s="37">
        <v>1892210</v>
      </c>
      <c r="I43" s="37">
        <v>1958051</v>
      </c>
      <c r="J43" s="37">
        <v>2017214</v>
      </c>
      <c r="K43" s="37">
        <v>1937245</v>
      </c>
    </row>
    <row r="44" spans="1:11" ht="14.25">
      <c r="A44" s="2" t="s">
        <v>29</v>
      </c>
      <c r="B44" s="37">
        <v>62797</v>
      </c>
      <c r="C44" s="37">
        <v>58404</v>
      </c>
      <c r="D44" s="37">
        <v>56313</v>
      </c>
      <c r="E44" s="37">
        <v>54854</v>
      </c>
      <c r="F44" s="37">
        <v>54147</v>
      </c>
      <c r="G44" s="37">
        <v>53104</v>
      </c>
      <c r="H44" s="37">
        <v>54696</v>
      </c>
      <c r="I44" s="37">
        <v>56505</v>
      </c>
      <c r="J44" s="37">
        <v>57706</v>
      </c>
      <c r="K44" s="37">
        <v>52293</v>
      </c>
    </row>
    <row r="45" spans="1:11" ht="14.25">
      <c r="A45" s="2" t="s">
        <v>30</v>
      </c>
      <c r="B45" s="37">
        <v>554253</v>
      </c>
      <c r="C45" s="37">
        <v>532846</v>
      </c>
      <c r="D45" s="37">
        <v>521682</v>
      </c>
      <c r="E45" s="37">
        <v>530054</v>
      </c>
      <c r="F45" s="37">
        <v>556189</v>
      </c>
      <c r="G45" s="37">
        <v>576785</v>
      </c>
      <c r="H45" s="37">
        <v>606438</v>
      </c>
      <c r="I45" s="37">
        <v>626704</v>
      </c>
      <c r="J45" s="37">
        <v>651743</v>
      </c>
      <c r="K45" s="37">
        <v>563239</v>
      </c>
    </row>
    <row r="46" spans="1:11" ht="14.25">
      <c r="A46" s="2" t="s">
        <v>31</v>
      </c>
      <c r="B46" s="37">
        <v>1046639</v>
      </c>
      <c r="C46" s="37">
        <v>1061323</v>
      </c>
      <c r="D46" s="37">
        <v>1074772</v>
      </c>
      <c r="E46" s="37">
        <v>1088691</v>
      </c>
      <c r="F46" s="37">
        <v>1121850</v>
      </c>
      <c r="G46" s="37">
        <v>1143563</v>
      </c>
      <c r="H46" s="37">
        <v>1182547</v>
      </c>
      <c r="I46" s="37">
        <v>1219006</v>
      </c>
      <c r="J46" s="37">
        <v>1274009</v>
      </c>
      <c r="K46" s="37">
        <v>1168291</v>
      </c>
    </row>
    <row r="47" spans="1:11" ht="14.25">
      <c r="A47" s="2" t="s">
        <v>32</v>
      </c>
      <c r="B47" s="37">
        <v>738939</v>
      </c>
      <c r="C47" s="37">
        <v>716181</v>
      </c>
      <c r="D47" s="37">
        <v>709108</v>
      </c>
      <c r="E47" s="37">
        <v>715161</v>
      </c>
      <c r="F47" s="37">
        <v>736410</v>
      </c>
      <c r="G47" s="37">
        <v>770709</v>
      </c>
      <c r="H47" s="37">
        <v>801611</v>
      </c>
      <c r="I47" s="37">
        <v>821790</v>
      </c>
      <c r="J47" s="37">
        <v>844951</v>
      </c>
      <c r="K47" s="37">
        <v>763855</v>
      </c>
    </row>
    <row r="48" spans="1:11" ht="14.25">
      <c r="A48" s="2" t="s">
        <v>33</v>
      </c>
      <c r="B48" s="37">
        <v>373797</v>
      </c>
      <c r="C48" s="37">
        <v>378234</v>
      </c>
      <c r="D48" s="37">
        <v>381613</v>
      </c>
      <c r="E48" s="37">
        <v>384393</v>
      </c>
      <c r="F48" s="37">
        <v>397334</v>
      </c>
      <c r="G48" s="37">
        <v>406307</v>
      </c>
      <c r="H48" s="37">
        <v>425427</v>
      </c>
      <c r="I48" s="37">
        <v>446353</v>
      </c>
      <c r="J48" s="37">
        <v>467986</v>
      </c>
      <c r="K48" s="37">
        <v>455236</v>
      </c>
    </row>
    <row r="49" spans="1:11" ht="14.25">
      <c r="A49" s="2" t="s">
        <v>34</v>
      </c>
      <c r="B49" s="37">
        <v>168067</v>
      </c>
      <c r="C49" s="37">
        <v>173323</v>
      </c>
      <c r="D49" s="37">
        <v>175670</v>
      </c>
      <c r="E49" s="37">
        <v>181802</v>
      </c>
      <c r="F49" s="37">
        <v>187798</v>
      </c>
      <c r="G49" s="37">
        <v>197129</v>
      </c>
      <c r="H49" s="37">
        <v>202677</v>
      </c>
      <c r="I49" s="37">
        <v>213424</v>
      </c>
      <c r="J49" s="37">
        <v>219348</v>
      </c>
      <c r="K49" s="37">
        <v>205342</v>
      </c>
    </row>
    <row r="50" spans="1:11" ht="14.25">
      <c r="A50" s="2" t="s">
        <v>35</v>
      </c>
      <c r="B50" s="37">
        <v>167545</v>
      </c>
      <c r="C50" s="37">
        <v>173419</v>
      </c>
      <c r="D50" s="37">
        <v>176538</v>
      </c>
      <c r="E50" s="37">
        <v>184735</v>
      </c>
      <c r="F50" s="37">
        <v>198765</v>
      </c>
      <c r="G50" s="37">
        <v>196046</v>
      </c>
      <c r="H50" s="37">
        <v>212927</v>
      </c>
      <c r="I50" s="37">
        <v>229801</v>
      </c>
      <c r="J50" s="37">
        <v>251051</v>
      </c>
      <c r="K50" s="37">
        <v>245252</v>
      </c>
    </row>
    <row r="51" spans="1:11" ht="14.25">
      <c r="A51" s="2" t="s">
        <v>36</v>
      </c>
      <c r="B51" s="37">
        <v>79556</v>
      </c>
      <c r="C51" s="37">
        <v>76669</v>
      </c>
      <c r="D51" s="37">
        <v>78664</v>
      </c>
      <c r="E51" s="37">
        <v>80587</v>
      </c>
      <c r="F51" s="37">
        <v>85287</v>
      </c>
      <c r="G51" s="37">
        <v>89463</v>
      </c>
      <c r="H51" s="37">
        <v>94757</v>
      </c>
      <c r="I51" s="37">
        <v>99856</v>
      </c>
      <c r="J51" s="37">
        <v>104911</v>
      </c>
      <c r="K51" s="37">
        <v>95367</v>
      </c>
    </row>
    <row r="52" spans="1:11" ht="14.25">
      <c r="A52" s="2" t="s">
        <v>37</v>
      </c>
      <c r="B52" s="37">
        <v>105111</v>
      </c>
      <c r="C52" s="37">
        <v>104836</v>
      </c>
      <c r="D52" s="37">
        <v>105816</v>
      </c>
      <c r="E52" s="37">
        <v>106332</v>
      </c>
      <c r="F52" s="37">
        <v>109547</v>
      </c>
      <c r="G52" s="37">
        <v>113498</v>
      </c>
      <c r="H52" s="37">
        <v>121355</v>
      </c>
      <c r="I52" s="37">
        <v>125020</v>
      </c>
      <c r="J52" s="37">
        <v>129107</v>
      </c>
      <c r="K52" s="37">
        <v>125029</v>
      </c>
    </row>
    <row r="53" spans="1:11" ht="14.25">
      <c r="A53" s="2" t="s">
        <v>38</v>
      </c>
      <c r="B53" s="37">
        <v>245370</v>
      </c>
      <c r="C53" s="37">
        <v>253734</v>
      </c>
      <c r="D53" s="37">
        <v>259878</v>
      </c>
      <c r="E53" s="37">
        <v>260357</v>
      </c>
      <c r="F53" s="37">
        <v>273465</v>
      </c>
      <c r="G53" s="37">
        <v>278420</v>
      </c>
      <c r="H53" s="37">
        <v>288370</v>
      </c>
      <c r="I53" s="37">
        <v>282405</v>
      </c>
      <c r="J53" s="37">
        <v>289197</v>
      </c>
      <c r="K53" s="37">
        <v>282528</v>
      </c>
    </row>
    <row r="54" spans="1:11" ht="14.25">
      <c r="A54" s="2" t="s">
        <v>39</v>
      </c>
      <c r="B54" s="37">
        <v>1009587</v>
      </c>
      <c r="C54" s="37">
        <v>1121287</v>
      </c>
      <c r="D54" s="37">
        <v>1126900</v>
      </c>
      <c r="E54" s="37">
        <v>1240039</v>
      </c>
      <c r="F54" s="37">
        <v>1429670</v>
      </c>
      <c r="G54" s="37">
        <v>1305711</v>
      </c>
      <c r="H54" s="37">
        <v>1281353</v>
      </c>
      <c r="I54" s="37">
        <v>1312996</v>
      </c>
      <c r="J54" s="37">
        <v>1369811</v>
      </c>
      <c r="K54" s="37">
        <f>J54*K40/J40</f>
        <v>1288668.6440166726</v>
      </c>
    </row>
    <row r="56" ht="14.25">
      <c r="A56" s="1" t="s">
        <v>41</v>
      </c>
    </row>
    <row r="57" spans="1:2" ht="14.25">
      <c r="A57" s="1" t="s">
        <v>40</v>
      </c>
      <c r="B57" s="35" t="s">
        <v>42</v>
      </c>
    </row>
    <row r="59" spans="1:2" ht="14.25">
      <c r="A59" s="1" t="s">
        <v>5</v>
      </c>
      <c r="B59" s="35" t="s">
        <v>6</v>
      </c>
    </row>
    <row r="60" spans="1:2" ht="14.25">
      <c r="A60" s="1" t="s">
        <v>7</v>
      </c>
      <c r="B60" s="35" t="s">
        <v>8</v>
      </c>
    </row>
    <row r="61" spans="1:2" ht="14.25">
      <c r="A61" s="1" t="s">
        <v>9</v>
      </c>
      <c r="B61" s="35" t="s">
        <v>10</v>
      </c>
    </row>
    <row r="62" spans="1:2" ht="14.25">
      <c r="A62" s="1" t="s">
        <v>11</v>
      </c>
      <c r="B62" s="35" t="s">
        <v>44</v>
      </c>
    </row>
    <row r="64" spans="1:11" ht="14.25">
      <c r="A64" s="2" t="s">
        <v>13</v>
      </c>
      <c r="B64" s="36" t="s">
        <v>14</v>
      </c>
      <c r="C64" s="36" t="s">
        <v>15</v>
      </c>
      <c r="D64" s="36" t="s">
        <v>16</v>
      </c>
      <c r="E64" s="36" t="s">
        <v>17</v>
      </c>
      <c r="F64" s="36" t="s">
        <v>18</v>
      </c>
      <c r="G64" s="36" t="s">
        <v>19</v>
      </c>
      <c r="H64" s="36" t="s">
        <v>20</v>
      </c>
      <c r="I64" s="36" t="s">
        <v>21</v>
      </c>
      <c r="J64" s="36" t="s">
        <v>22</v>
      </c>
      <c r="K64" s="36" t="s">
        <v>23</v>
      </c>
    </row>
    <row r="65" spans="1:11" ht="14.25">
      <c r="A65" s="2" t="s">
        <v>24</v>
      </c>
      <c r="B65" s="37">
        <v>512342</v>
      </c>
      <c r="C65" s="37">
        <v>515091</v>
      </c>
      <c r="D65" s="37">
        <v>517234</v>
      </c>
      <c r="E65" s="37">
        <v>539023</v>
      </c>
      <c r="F65" s="37">
        <v>546720</v>
      </c>
      <c r="G65" s="37">
        <v>541903</v>
      </c>
      <c r="H65" s="37">
        <v>535023</v>
      </c>
      <c r="I65" s="37">
        <v>547900</v>
      </c>
      <c r="J65" s="37">
        <v>549573</v>
      </c>
      <c r="K65" s="37">
        <v>541018</v>
      </c>
    </row>
    <row r="66" spans="1:11" ht="14.25">
      <c r="A66" s="2" t="s">
        <v>25</v>
      </c>
      <c r="B66" s="37">
        <v>648429</v>
      </c>
      <c r="C66" s="37">
        <v>660199</v>
      </c>
      <c r="D66" s="37">
        <v>659878</v>
      </c>
      <c r="E66" s="37">
        <v>691337</v>
      </c>
      <c r="F66" s="37">
        <v>705232</v>
      </c>
      <c r="G66" s="37">
        <v>694830</v>
      </c>
      <c r="H66" s="37">
        <v>680125</v>
      </c>
      <c r="I66" s="37">
        <v>692364</v>
      </c>
      <c r="J66" s="37">
        <v>696232</v>
      </c>
      <c r="K66" s="37">
        <f>J66*K65/J65</f>
        <v>685394.0134904735</v>
      </c>
    </row>
    <row r="67" spans="1:11" ht="14.25">
      <c r="A67" s="2" t="s">
        <v>26</v>
      </c>
      <c r="B67" s="37">
        <v>18925</v>
      </c>
      <c r="C67" s="37">
        <v>20342</v>
      </c>
      <c r="D67" s="37">
        <v>20928</v>
      </c>
      <c r="E67" s="37">
        <v>22584</v>
      </c>
      <c r="F67" s="37">
        <v>24197</v>
      </c>
      <c r="G67" s="37">
        <v>24883</v>
      </c>
      <c r="H67" s="37">
        <v>26225</v>
      </c>
      <c r="I67" s="37">
        <v>27384</v>
      </c>
      <c r="J67" s="37">
        <v>27641</v>
      </c>
      <c r="K67" s="37">
        <v>26811</v>
      </c>
    </row>
    <row r="68" spans="1:11" ht="14.25">
      <c r="A68" s="2" t="s">
        <v>27</v>
      </c>
      <c r="B68" s="37">
        <v>12650</v>
      </c>
      <c r="C68" s="37">
        <v>13808</v>
      </c>
      <c r="D68" s="37">
        <v>13289</v>
      </c>
      <c r="E68" s="37">
        <v>13812</v>
      </c>
      <c r="F68" s="37">
        <v>14238</v>
      </c>
      <c r="G68" s="37">
        <v>14356</v>
      </c>
      <c r="H68" s="37">
        <v>14853</v>
      </c>
      <c r="I68" s="37">
        <v>15025</v>
      </c>
      <c r="J68" s="37">
        <v>14894</v>
      </c>
      <c r="K68" s="37">
        <v>14797</v>
      </c>
    </row>
    <row r="69" spans="1:11" ht="14.25">
      <c r="A69" s="2" t="s">
        <v>28</v>
      </c>
      <c r="B69" s="37">
        <v>113287</v>
      </c>
      <c r="C69" s="37">
        <v>114496</v>
      </c>
      <c r="D69" s="37">
        <v>113082</v>
      </c>
      <c r="E69" s="37">
        <v>114782</v>
      </c>
      <c r="F69" s="37">
        <v>116922</v>
      </c>
      <c r="G69" s="37">
        <v>115395</v>
      </c>
      <c r="H69" s="37">
        <v>115164</v>
      </c>
      <c r="I69" s="37">
        <v>115518</v>
      </c>
      <c r="J69" s="37">
        <v>117896</v>
      </c>
      <c r="K69" s="37">
        <v>118238</v>
      </c>
    </row>
    <row r="70" spans="1:11" ht="14.25">
      <c r="A70" s="2" t="s">
        <v>29</v>
      </c>
      <c r="B70" s="37">
        <v>8642</v>
      </c>
      <c r="C70" s="37">
        <v>6163</v>
      </c>
      <c r="D70" s="37">
        <v>6935</v>
      </c>
      <c r="E70" s="37">
        <v>8049</v>
      </c>
      <c r="F70" s="37">
        <v>7854</v>
      </c>
      <c r="G70" s="37">
        <v>8667</v>
      </c>
      <c r="H70" s="37">
        <v>8792</v>
      </c>
      <c r="I70" s="37">
        <v>8220</v>
      </c>
      <c r="J70" s="37">
        <v>7655</v>
      </c>
      <c r="K70" s="37">
        <v>7140</v>
      </c>
    </row>
    <row r="71" spans="1:11" ht="14.25">
      <c r="A71" s="2" t="s">
        <v>30</v>
      </c>
      <c r="B71" s="37">
        <v>38311</v>
      </c>
      <c r="C71" s="37">
        <v>39386</v>
      </c>
      <c r="D71" s="37">
        <v>33834</v>
      </c>
      <c r="E71" s="37">
        <v>37096</v>
      </c>
      <c r="F71" s="37">
        <v>37167</v>
      </c>
      <c r="G71" s="37">
        <v>38218</v>
      </c>
      <c r="H71" s="37">
        <v>39668</v>
      </c>
      <c r="I71" s="37">
        <v>43635</v>
      </c>
      <c r="J71" s="37">
        <v>42855</v>
      </c>
      <c r="K71" s="37">
        <v>45463</v>
      </c>
    </row>
    <row r="72" spans="1:11" ht="14.25">
      <c r="A72" s="2" t="s">
        <v>31</v>
      </c>
      <c r="B72" s="37">
        <v>88147</v>
      </c>
      <c r="C72" s="37">
        <v>87603</v>
      </c>
      <c r="D72" s="37">
        <v>92258</v>
      </c>
      <c r="E72" s="37">
        <v>95488</v>
      </c>
      <c r="F72" s="37">
        <v>96580</v>
      </c>
      <c r="G72" s="37">
        <v>95528</v>
      </c>
      <c r="H72" s="37">
        <v>88776</v>
      </c>
      <c r="I72" s="37">
        <v>95192</v>
      </c>
      <c r="J72" s="37">
        <v>91552</v>
      </c>
      <c r="K72" s="37">
        <v>85528</v>
      </c>
    </row>
    <row r="73" spans="1:11" ht="14.25">
      <c r="A73" s="2" t="s">
        <v>32</v>
      </c>
      <c r="B73" s="37">
        <v>70995</v>
      </c>
      <c r="C73" s="37">
        <v>70015</v>
      </c>
      <c r="D73" s="37">
        <v>73090</v>
      </c>
      <c r="E73" s="37">
        <v>77443</v>
      </c>
      <c r="F73" s="37">
        <v>76622</v>
      </c>
      <c r="G73" s="37">
        <v>73638</v>
      </c>
      <c r="H73" s="37">
        <v>70749</v>
      </c>
      <c r="I73" s="37">
        <v>70138</v>
      </c>
      <c r="J73" s="37">
        <v>71096</v>
      </c>
      <c r="K73" s="37">
        <v>67514</v>
      </c>
    </row>
    <row r="74" spans="1:11" ht="14.25">
      <c r="A74" s="2" t="s">
        <v>33</v>
      </c>
      <c r="B74" s="37">
        <v>49766</v>
      </c>
      <c r="C74" s="37">
        <v>52990</v>
      </c>
      <c r="D74" s="37">
        <v>52423</v>
      </c>
      <c r="E74" s="37">
        <v>53021</v>
      </c>
      <c r="F74" s="37">
        <v>51892</v>
      </c>
      <c r="G74" s="37">
        <v>49141</v>
      </c>
      <c r="H74" s="37">
        <v>47519</v>
      </c>
      <c r="I74" s="37">
        <v>45886</v>
      </c>
      <c r="J74" s="37">
        <v>46938</v>
      </c>
      <c r="K74" s="37">
        <v>46257</v>
      </c>
    </row>
    <row r="75" spans="1:11" ht="14.25">
      <c r="A75" s="2" t="s">
        <v>34</v>
      </c>
      <c r="B75" s="37">
        <v>12942</v>
      </c>
      <c r="C75" s="37">
        <v>12240</v>
      </c>
      <c r="D75" s="37">
        <v>12780</v>
      </c>
      <c r="E75" s="37">
        <v>12946</v>
      </c>
      <c r="F75" s="37">
        <v>13471</v>
      </c>
      <c r="G75" s="37">
        <v>13235</v>
      </c>
      <c r="H75" s="37">
        <v>13741</v>
      </c>
      <c r="I75" s="37">
        <v>14128</v>
      </c>
      <c r="J75" s="37">
        <v>14812</v>
      </c>
      <c r="K75" s="37">
        <v>14999</v>
      </c>
    </row>
    <row r="76" spans="1:11" ht="14.25">
      <c r="A76" s="2" t="s">
        <v>35</v>
      </c>
      <c r="B76" s="37">
        <v>14379</v>
      </c>
      <c r="C76" s="37">
        <v>13544</v>
      </c>
      <c r="D76" s="37">
        <v>14411</v>
      </c>
      <c r="E76" s="37">
        <v>15736</v>
      </c>
      <c r="F76" s="37">
        <v>14908</v>
      </c>
      <c r="G76" s="37">
        <v>15705</v>
      </c>
      <c r="H76" s="37">
        <v>17458</v>
      </c>
      <c r="I76" s="37">
        <v>18051</v>
      </c>
      <c r="J76" s="37">
        <v>19241</v>
      </c>
      <c r="K76" s="37">
        <v>18289</v>
      </c>
    </row>
    <row r="77" spans="1:11" ht="14.25">
      <c r="A77" s="2" t="s">
        <v>36</v>
      </c>
      <c r="B77" s="37">
        <v>10527</v>
      </c>
      <c r="C77" s="37">
        <v>9039</v>
      </c>
      <c r="D77" s="37">
        <v>8001</v>
      </c>
      <c r="E77" s="37">
        <v>7905</v>
      </c>
      <c r="F77" s="37">
        <v>8105</v>
      </c>
      <c r="G77" s="37">
        <v>8221</v>
      </c>
      <c r="H77" s="37">
        <v>8390</v>
      </c>
      <c r="I77" s="37">
        <v>8597</v>
      </c>
      <c r="J77" s="37">
        <v>9087</v>
      </c>
      <c r="K77" s="37">
        <v>9016</v>
      </c>
    </row>
    <row r="78" spans="1:11" ht="14.25">
      <c r="A78" s="2" t="s">
        <v>37</v>
      </c>
      <c r="B78" s="37">
        <v>4956</v>
      </c>
      <c r="C78" s="37">
        <v>5022</v>
      </c>
      <c r="D78" s="37">
        <v>4891</v>
      </c>
      <c r="E78" s="37">
        <v>5783</v>
      </c>
      <c r="F78" s="37">
        <v>5872</v>
      </c>
      <c r="G78" s="37">
        <v>6202</v>
      </c>
      <c r="H78" s="37">
        <v>6548</v>
      </c>
      <c r="I78" s="37">
        <v>6549</v>
      </c>
      <c r="J78" s="37">
        <v>6025</v>
      </c>
      <c r="K78" s="37">
        <v>6220</v>
      </c>
    </row>
    <row r="79" spans="1:11" ht="14.25">
      <c r="A79" s="2" t="s">
        <v>38</v>
      </c>
      <c r="B79" s="37">
        <v>15243</v>
      </c>
      <c r="C79" s="37">
        <v>16740</v>
      </c>
      <c r="D79" s="37">
        <v>17750</v>
      </c>
      <c r="E79" s="37">
        <v>17906</v>
      </c>
      <c r="F79" s="37">
        <v>19125</v>
      </c>
      <c r="G79" s="37">
        <v>18480</v>
      </c>
      <c r="H79" s="37">
        <v>17361</v>
      </c>
      <c r="I79" s="37">
        <v>16482</v>
      </c>
      <c r="J79" s="37">
        <v>16139</v>
      </c>
      <c r="K79" s="37">
        <v>18444</v>
      </c>
    </row>
    <row r="80" spans="1:13" ht="14.25">
      <c r="A80" s="2" t="s">
        <v>39</v>
      </c>
      <c r="B80" s="37">
        <v>136219</v>
      </c>
      <c r="C80" s="37">
        <v>144217</v>
      </c>
      <c r="D80" s="37">
        <v>142697</v>
      </c>
      <c r="E80" s="37">
        <v>154452</v>
      </c>
      <c r="F80" s="37">
        <v>160772</v>
      </c>
      <c r="G80" s="37">
        <v>153758</v>
      </c>
      <c r="H80" s="37">
        <v>143872</v>
      </c>
      <c r="I80" s="37">
        <v>145797</v>
      </c>
      <c r="J80" s="37">
        <v>145160</v>
      </c>
      <c r="K80" s="37">
        <f>J80*K66/J66</f>
        <v>142900.34787007366</v>
      </c>
      <c r="M80" s="3" t="s">
        <v>47</v>
      </c>
    </row>
    <row r="82" spans="1:14" ht="14.25">
      <c r="A82" s="1" t="s">
        <v>41</v>
      </c>
      <c r="M82" s="3" t="s">
        <v>1</v>
      </c>
      <c r="N82" s="4">
        <v>44581.84505787037</v>
      </c>
    </row>
    <row r="83" spans="1:14" ht="14.25">
      <c r="A83" s="1" t="s">
        <v>40</v>
      </c>
      <c r="B83" s="35" t="s">
        <v>42</v>
      </c>
      <c r="M83" s="3" t="s">
        <v>2</v>
      </c>
      <c r="N83" s="4">
        <v>44581.96920232639</v>
      </c>
    </row>
    <row r="84" spans="13:14" ht="14.25">
      <c r="M84" s="3" t="s">
        <v>3</v>
      </c>
      <c r="N84" s="3" t="s">
        <v>4</v>
      </c>
    </row>
    <row r="85" spans="1:2" ht="14.25">
      <c r="A85" s="1" t="s">
        <v>5</v>
      </c>
      <c r="B85" s="35" t="s">
        <v>6</v>
      </c>
    </row>
    <row r="86" spans="1:14" ht="14.25">
      <c r="A86" s="1" t="s">
        <v>7</v>
      </c>
      <c r="B86" s="35" t="s">
        <v>8</v>
      </c>
      <c r="M86" s="3" t="s">
        <v>5</v>
      </c>
      <c r="N86" s="3" t="s">
        <v>6</v>
      </c>
    </row>
    <row r="87" spans="1:14" ht="14.25">
      <c r="A87" s="1" t="s">
        <v>9</v>
      </c>
      <c r="B87" s="35" t="s">
        <v>10</v>
      </c>
      <c r="M87" s="3" t="s">
        <v>48</v>
      </c>
      <c r="N87" s="3" t="s">
        <v>49</v>
      </c>
    </row>
    <row r="88" spans="1:14" ht="14.25">
      <c r="A88" s="1" t="s">
        <v>11</v>
      </c>
      <c r="B88" s="35" t="s">
        <v>45</v>
      </c>
      <c r="K88" s="34">
        <f>K97-K96</f>
        <v>76987.23357828945</v>
      </c>
      <c r="M88" s="3" t="s">
        <v>9</v>
      </c>
      <c r="N88" s="3" t="s">
        <v>10</v>
      </c>
    </row>
    <row r="89" ht="14.25">
      <c r="K89" s="34">
        <f>K103-K102</f>
        <v>20448.43680987478</v>
      </c>
    </row>
    <row r="90" spans="1:23" ht="14.25">
      <c r="A90" s="2" t="s">
        <v>13</v>
      </c>
      <c r="B90" s="36" t="s">
        <v>14</v>
      </c>
      <c r="C90" s="36" t="s">
        <v>15</v>
      </c>
      <c r="D90" s="36" t="s">
        <v>16</v>
      </c>
      <c r="E90" s="36" t="s">
        <v>17</v>
      </c>
      <c r="F90" s="36" t="s">
        <v>18</v>
      </c>
      <c r="G90" s="36" t="s">
        <v>19</v>
      </c>
      <c r="H90" s="36" t="s">
        <v>20</v>
      </c>
      <c r="I90" s="36" t="s">
        <v>21</v>
      </c>
      <c r="J90" s="36" t="s">
        <v>22</v>
      </c>
      <c r="K90" s="36" t="s">
        <v>23</v>
      </c>
      <c r="M90" s="5" t="s">
        <v>13</v>
      </c>
      <c r="N90" s="5" t="s">
        <v>14</v>
      </c>
      <c r="O90" s="5" t="s">
        <v>15</v>
      </c>
      <c r="P90" s="5" t="s">
        <v>16</v>
      </c>
      <c r="Q90" s="5" t="s">
        <v>17</v>
      </c>
      <c r="R90" s="5" t="s">
        <v>18</v>
      </c>
      <c r="S90" s="5" t="s">
        <v>19</v>
      </c>
      <c r="T90" s="5" t="s">
        <v>20</v>
      </c>
      <c r="U90" s="5" t="s">
        <v>21</v>
      </c>
      <c r="V90" s="5" t="s">
        <v>22</v>
      </c>
      <c r="W90" s="5" t="s">
        <v>23</v>
      </c>
    </row>
    <row r="91" spans="1:23" ht="14.25">
      <c r="A91" s="2" t="s">
        <v>24</v>
      </c>
      <c r="B91" s="37">
        <v>1555399</v>
      </c>
      <c r="C91" s="37">
        <v>1565259</v>
      </c>
      <c r="D91" s="37">
        <v>1587305</v>
      </c>
      <c r="E91" s="37">
        <v>1606141</v>
      </c>
      <c r="F91" s="37">
        <v>1630804</v>
      </c>
      <c r="G91" s="37">
        <v>1664271</v>
      </c>
      <c r="H91" s="37">
        <v>1715344</v>
      </c>
      <c r="I91" s="37">
        <v>1771090</v>
      </c>
      <c r="J91" s="37">
        <v>1833748</v>
      </c>
      <c r="K91" s="37">
        <v>1884371</v>
      </c>
      <c r="L91" s="8">
        <f>K91/W91</f>
        <v>0.7926777558006782</v>
      </c>
      <c r="M91" s="5" t="s">
        <v>24</v>
      </c>
      <c r="N91" s="6">
        <v>1929992.7</v>
      </c>
      <c r="O91" s="6">
        <v>1957034.2</v>
      </c>
      <c r="P91" s="6">
        <v>1992168.8</v>
      </c>
      <c r="Q91" s="6">
        <v>2027712.4</v>
      </c>
      <c r="R91" s="6">
        <v>2062981.5</v>
      </c>
      <c r="S91" s="6">
        <v>2117549.2</v>
      </c>
      <c r="T91" s="6">
        <v>2188390.2</v>
      </c>
      <c r="U91" s="6">
        <v>2258103.3</v>
      </c>
      <c r="V91" s="6">
        <v>2338229.8</v>
      </c>
      <c r="W91" s="6">
        <v>2377222</v>
      </c>
    </row>
    <row r="92" spans="1:23" ht="14.25">
      <c r="A92" s="2" t="s">
        <v>53</v>
      </c>
      <c r="B92" s="37">
        <v>1789044</v>
      </c>
      <c r="C92" s="37">
        <v>1818704</v>
      </c>
      <c r="D92" s="37">
        <v>1826332</v>
      </c>
      <c r="E92" s="37">
        <v>1864655</v>
      </c>
      <c r="F92" s="37">
        <v>1922639</v>
      </c>
      <c r="G92" s="37">
        <v>1931594</v>
      </c>
      <c r="H92" s="37">
        <v>1972223</v>
      </c>
      <c r="I92" s="37">
        <v>2033818</v>
      </c>
      <c r="J92" s="37">
        <v>2113323</v>
      </c>
      <c r="K92" s="37">
        <f>J92*K91/J91</f>
        <v>2171664.031717008</v>
      </c>
      <c r="L92" s="8">
        <f>K92/W92</f>
        <v>0.7753492032737148</v>
      </c>
      <c r="M92" s="5" t="s">
        <v>25</v>
      </c>
      <c r="N92" s="6">
        <v>2262943.2</v>
      </c>
      <c r="O92" s="6">
        <v>2321636.9</v>
      </c>
      <c r="P92" s="6">
        <v>2342661.5</v>
      </c>
      <c r="Q92" s="6">
        <v>2406787.7</v>
      </c>
      <c r="R92" s="6">
        <v>2495481.8</v>
      </c>
      <c r="S92" s="6">
        <v>2513756</v>
      </c>
      <c r="T92" s="6">
        <v>2570618.9</v>
      </c>
      <c r="U92" s="6">
        <v>2649330.1</v>
      </c>
      <c r="V92" s="6">
        <v>2754943.8</v>
      </c>
      <c r="W92" s="7">
        <f>V92*W91/V91</f>
        <v>2800885.101252067</v>
      </c>
    </row>
    <row r="93" spans="1:23" ht="14.25">
      <c r="A93" s="2" t="s">
        <v>52</v>
      </c>
      <c r="B93" s="37">
        <f>B92+B97-B96+B103-B102</f>
        <v>1862518.9370240667</v>
      </c>
      <c r="C93" s="37">
        <f aca="true" t="shared" si="0" ref="C93:K93">C92+C97-C96+C103-C102</f>
        <v>1893907.7429825338</v>
      </c>
      <c r="D93" s="37">
        <f t="shared" si="0"/>
        <v>1903332.3347140441</v>
      </c>
      <c r="E93" s="37">
        <f t="shared" si="0"/>
        <v>1943479.549365713</v>
      </c>
      <c r="F93" s="37">
        <f t="shared" si="0"/>
        <v>2003272.4557370367</v>
      </c>
      <c r="G93" s="37">
        <f t="shared" si="0"/>
        <v>2014527.2896694443</v>
      </c>
      <c r="H93" s="37">
        <f t="shared" si="0"/>
        <v>2058279.4519173135</v>
      </c>
      <c r="I93" s="37">
        <f t="shared" si="0"/>
        <v>2123213.0571153327</v>
      </c>
      <c r="J93" s="37">
        <f t="shared" si="0"/>
        <v>2207131.1830656086</v>
      </c>
      <c r="K93" s="37">
        <f t="shared" si="0"/>
        <v>2269099.702105172</v>
      </c>
      <c r="L93" s="8">
        <f>K93/W92</f>
        <v>0.8101366604045367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7"/>
    </row>
    <row r="94" spans="1:23" ht="14.25">
      <c r="A94" s="2" t="s">
        <v>26</v>
      </c>
      <c r="B94" s="37">
        <v>54733</v>
      </c>
      <c r="C94" s="37">
        <v>56960</v>
      </c>
      <c r="D94" s="37">
        <v>58619</v>
      </c>
      <c r="E94" s="37">
        <v>60829</v>
      </c>
      <c r="F94" s="37">
        <v>61218</v>
      </c>
      <c r="G94" s="37">
        <v>62679</v>
      </c>
      <c r="H94" s="37">
        <v>64569</v>
      </c>
      <c r="I94" s="37">
        <v>66348</v>
      </c>
      <c r="J94" s="37">
        <v>68449</v>
      </c>
      <c r="K94" s="37">
        <v>70435</v>
      </c>
      <c r="L94" s="8">
        <f aca="true" t="shared" si="1" ref="L94:L109">K94/W94</f>
        <v>0.7800050276465188</v>
      </c>
      <c r="M94" s="5" t="s">
        <v>26</v>
      </c>
      <c r="N94" s="6">
        <v>73010</v>
      </c>
      <c r="O94" s="6">
        <v>76504.5</v>
      </c>
      <c r="P94" s="6">
        <v>78739.7</v>
      </c>
      <c r="Q94" s="6">
        <v>80175.8</v>
      </c>
      <c r="R94" s="6">
        <v>80894.8</v>
      </c>
      <c r="S94" s="6">
        <v>82888.2</v>
      </c>
      <c r="T94" s="6">
        <v>85465.9</v>
      </c>
      <c r="U94" s="6">
        <v>88197.3</v>
      </c>
      <c r="V94" s="6">
        <v>91311.1</v>
      </c>
      <c r="W94" s="6">
        <v>90300.7</v>
      </c>
    </row>
    <row r="95" spans="1:23" ht="14.25">
      <c r="A95" s="2" t="s">
        <v>27</v>
      </c>
      <c r="B95" s="37">
        <v>48594</v>
      </c>
      <c r="C95" s="37">
        <v>49292</v>
      </c>
      <c r="D95" s="37">
        <v>49539</v>
      </c>
      <c r="E95" s="37">
        <v>50341</v>
      </c>
      <c r="F95" s="37">
        <v>51038</v>
      </c>
      <c r="G95" s="37">
        <v>51602</v>
      </c>
      <c r="H95" s="37">
        <v>52451</v>
      </c>
      <c r="I95" s="37">
        <v>53601</v>
      </c>
      <c r="J95" s="37">
        <v>54760</v>
      </c>
      <c r="K95" s="37">
        <v>56028</v>
      </c>
      <c r="L95" s="8">
        <f t="shared" si="1"/>
        <v>0.9586383188411748</v>
      </c>
      <c r="M95" s="5" t="s">
        <v>27</v>
      </c>
      <c r="N95" s="6">
        <v>49882.1</v>
      </c>
      <c r="O95" s="6">
        <v>50898.6</v>
      </c>
      <c r="P95" s="6">
        <v>51139.9</v>
      </c>
      <c r="Q95" s="6">
        <v>52081.7</v>
      </c>
      <c r="R95" s="6">
        <v>52936</v>
      </c>
      <c r="S95" s="6">
        <v>53526.2</v>
      </c>
      <c r="T95" s="6">
        <v>54338</v>
      </c>
      <c r="U95" s="6">
        <v>55536.3</v>
      </c>
      <c r="V95" s="6">
        <v>56833.3</v>
      </c>
      <c r="W95" s="6">
        <v>58445.4</v>
      </c>
    </row>
    <row r="96" spans="1:23" ht="14.25">
      <c r="A96" s="2" t="s">
        <v>50</v>
      </c>
      <c r="B96" s="37">
        <f aca="true" t="shared" si="2" ref="B96:K96">B17-B43-B69-B124</f>
        <v>265447</v>
      </c>
      <c r="C96" s="37">
        <f t="shared" si="2"/>
        <v>272782</v>
      </c>
      <c r="D96" s="37">
        <f t="shared" si="2"/>
        <v>280685</v>
      </c>
      <c r="E96" s="37">
        <f t="shared" si="2"/>
        <v>288857</v>
      </c>
      <c r="F96" s="37">
        <f t="shared" si="2"/>
        <v>296680</v>
      </c>
      <c r="G96" s="37">
        <f t="shared" si="2"/>
        <v>305760</v>
      </c>
      <c r="H96" s="37">
        <f t="shared" si="2"/>
        <v>318228</v>
      </c>
      <c r="I96" s="37">
        <f t="shared" si="2"/>
        <v>330969</v>
      </c>
      <c r="J96" s="37">
        <f t="shared" si="2"/>
        <v>347787</v>
      </c>
      <c r="K96" s="37">
        <f t="shared" si="2"/>
        <v>360515</v>
      </c>
      <c r="L96" s="8">
        <f t="shared" si="1"/>
        <v>0.6084867286211472</v>
      </c>
      <c r="M96" s="5" t="s">
        <v>28</v>
      </c>
      <c r="N96" s="6">
        <v>425435</v>
      </c>
      <c r="O96" s="6">
        <v>440664</v>
      </c>
      <c r="P96" s="6">
        <v>456671</v>
      </c>
      <c r="Q96" s="6">
        <v>475523</v>
      </c>
      <c r="R96" s="6">
        <v>490349</v>
      </c>
      <c r="S96" s="6">
        <v>510204</v>
      </c>
      <c r="T96" s="6">
        <v>533999</v>
      </c>
      <c r="U96" s="6">
        <v>555191</v>
      </c>
      <c r="V96" s="6">
        <v>583367</v>
      </c>
      <c r="W96" s="6">
        <v>592478</v>
      </c>
    </row>
    <row r="97" spans="1:23" ht="14.25">
      <c r="A97" s="2" t="s">
        <v>51</v>
      </c>
      <c r="B97" s="37">
        <f>B96*$L92/$L96/1.05</f>
        <v>322132.6585486213</v>
      </c>
      <c r="C97" s="37">
        <f aca="true" t="shared" si="3" ref="C97:K97">C96*$L92/$L96/1.05</f>
        <v>331034.03264760954</v>
      </c>
      <c r="D97" s="37">
        <f t="shared" si="3"/>
        <v>340624.7019733497</v>
      </c>
      <c r="E97" s="37">
        <f t="shared" si="3"/>
        <v>350541.8156934496</v>
      </c>
      <c r="F97" s="37">
        <f t="shared" si="3"/>
        <v>360035.40118443593</v>
      </c>
      <c r="G97" s="37">
        <f t="shared" si="3"/>
        <v>371054.41642899124</v>
      </c>
      <c r="H97" s="37">
        <f t="shared" si="3"/>
        <v>386184.9320753697</v>
      </c>
      <c r="I97" s="37">
        <f t="shared" si="3"/>
        <v>401646.74630784546</v>
      </c>
      <c r="J97" s="37">
        <f t="shared" si="3"/>
        <v>422056.1954689612</v>
      </c>
      <c r="K97" s="37">
        <f t="shared" si="3"/>
        <v>437502.23357828945</v>
      </c>
      <c r="L97" s="8">
        <f>K97/W96</f>
        <v>0.738427812641633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4.25">
      <c r="A98" s="2" t="s">
        <v>29</v>
      </c>
      <c r="B98" s="37">
        <v>34002</v>
      </c>
      <c r="C98" s="37">
        <v>32063</v>
      </c>
      <c r="D98" s="37">
        <v>29178</v>
      </c>
      <c r="E98" s="37">
        <v>28828</v>
      </c>
      <c r="F98" s="37">
        <v>28340</v>
      </c>
      <c r="G98" s="37">
        <v>28123</v>
      </c>
      <c r="H98" s="37">
        <v>28201</v>
      </c>
      <c r="I98" s="37">
        <v>28449</v>
      </c>
      <c r="J98" s="37">
        <v>28549</v>
      </c>
      <c r="K98" s="37">
        <v>28798</v>
      </c>
      <c r="L98" s="8">
        <f t="shared" si="1"/>
        <v>0.9166637488421542</v>
      </c>
      <c r="M98" s="5" t="s">
        <v>29</v>
      </c>
      <c r="N98" s="6">
        <v>38117.2</v>
      </c>
      <c r="O98" s="6">
        <v>35463.1</v>
      </c>
      <c r="P98" s="6">
        <v>32490.3</v>
      </c>
      <c r="Q98" s="6">
        <v>31782.3</v>
      </c>
      <c r="R98" s="6">
        <v>31906.7</v>
      </c>
      <c r="S98" s="6">
        <v>31171.1</v>
      </c>
      <c r="T98" s="6">
        <v>31023</v>
      </c>
      <c r="U98" s="6">
        <v>31317.5</v>
      </c>
      <c r="V98" s="6">
        <v>31682.7</v>
      </c>
      <c r="W98" s="6">
        <v>31416.1</v>
      </c>
    </row>
    <row r="99" spans="1:23" ht="14.25">
      <c r="A99" s="2" t="s">
        <v>30</v>
      </c>
      <c r="B99" s="37">
        <f aca="true" t="shared" si="4" ref="B99:K99">B19-B45-B71-B126</f>
        <v>151110</v>
      </c>
      <c r="C99" s="37">
        <f t="shared" si="4"/>
        <v>142987</v>
      </c>
      <c r="D99" s="37">
        <f t="shared" si="4"/>
        <v>143464</v>
      </c>
      <c r="E99" s="37">
        <f t="shared" si="4"/>
        <v>143492</v>
      </c>
      <c r="F99" s="37">
        <f t="shared" si="4"/>
        <v>147555</v>
      </c>
      <c r="G99" s="37">
        <f t="shared" si="4"/>
        <v>149758</v>
      </c>
      <c r="H99" s="37">
        <f t="shared" si="4"/>
        <v>152168</v>
      </c>
      <c r="I99" s="37">
        <f t="shared" si="4"/>
        <v>157680</v>
      </c>
      <c r="J99" s="37">
        <f t="shared" si="4"/>
        <v>164776</v>
      </c>
      <c r="K99" s="37">
        <f t="shared" si="4"/>
        <v>170670</v>
      </c>
      <c r="L99" s="8">
        <f t="shared" si="1"/>
        <v>0.8114931816885068</v>
      </c>
      <c r="M99" s="5" t="s">
        <v>30</v>
      </c>
      <c r="N99" s="6">
        <v>183373</v>
      </c>
      <c r="O99" s="6">
        <v>175862</v>
      </c>
      <c r="P99" s="6">
        <v>176251</v>
      </c>
      <c r="Q99" s="6">
        <v>175720</v>
      </c>
      <c r="R99" s="6">
        <v>180915</v>
      </c>
      <c r="S99" s="6">
        <v>185490</v>
      </c>
      <c r="T99" s="6">
        <v>190717</v>
      </c>
      <c r="U99" s="6">
        <v>196919</v>
      </c>
      <c r="V99" s="6">
        <v>204589</v>
      </c>
      <c r="W99" s="6">
        <v>210316</v>
      </c>
    </row>
    <row r="100" spans="1:23" ht="14.25">
      <c r="A100" s="2" t="s">
        <v>31</v>
      </c>
      <c r="B100" s="37">
        <v>341741</v>
      </c>
      <c r="C100" s="37">
        <v>348410</v>
      </c>
      <c r="D100" s="37">
        <v>354970</v>
      </c>
      <c r="E100" s="37">
        <v>360749</v>
      </c>
      <c r="F100" s="37">
        <v>363065</v>
      </c>
      <c r="G100" s="37">
        <v>366286</v>
      </c>
      <c r="H100" s="37">
        <v>375615</v>
      </c>
      <c r="I100" s="37">
        <v>381244</v>
      </c>
      <c r="J100" s="37">
        <v>387266</v>
      </c>
      <c r="K100" s="37">
        <v>393708</v>
      </c>
      <c r="L100" s="8">
        <f t="shared" si="1"/>
        <v>0.8192299769238612</v>
      </c>
      <c r="M100" s="5" t="s">
        <v>31</v>
      </c>
      <c r="N100" s="6">
        <v>414251</v>
      </c>
      <c r="O100" s="6">
        <v>423763</v>
      </c>
      <c r="P100" s="6">
        <v>432865</v>
      </c>
      <c r="Q100" s="6">
        <v>439705</v>
      </c>
      <c r="R100" s="6">
        <v>443572</v>
      </c>
      <c r="S100" s="6">
        <v>449937</v>
      </c>
      <c r="T100" s="6">
        <v>460019</v>
      </c>
      <c r="U100" s="6">
        <v>466704</v>
      </c>
      <c r="V100" s="6">
        <v>474229</v>
      </c>
      <c r="W100" s="6">
        <v>480583</v>
      </c>
    </row>
    <row r="101" spans="1:23" ht="14.25">
      <c r="A101" s="2" t="s">
        <v>32</v>
      </c>
      <c r="B101" s="37">
        <v>228919</v>
      </c>
      <c r="C101" s="37">
        <v>225614</v>
      </c>
      <c r="D101" s="37">
        <v>224402</v>
      </c>
      <c r="E101" s="37">
        <v>222916</v>
      </c>
      <c r="F101" s="37">
        <v>221693</v>
      </c>
      <c r="G101" s="37">
        <v>224422</v>
      </c>
      <c r="H101" s="37">
        <v>225679</v>
      </c>
      <c r="I101" s="37">
        <v>231750</v>
      </c>
      <c r="J101" s="37">
        <v>232229</v>
      </c>
      <c r="K101" s="37">
        <v>233383</v>
      </c>
      <c r="L101" s="8">
        <f t="shared" si="1"/>
        <v>0.8916416073182595</v>
      </c>
      <c r="M101" s="5" t="s">
        <v>32</v>
      </c>
      <c r="N101" s="6">
        <v>255779.1</v>
      </c>
      <c r="O101" s="6">
        <v>253315.6</v>
      </c>
      <c r="P101" s="6">
        <v>252422.8</v>
      </c>
      <c r="Q101" s="6">
        <v>253740</v>
      </c>
      <c r="R101" s="6">
        <v>253158.4</v>
      </c>
      <c r="S101" s="6">
        <v>255483</v>
      </c>
      <c r="T101" s="6">
        <v>258127</v>
      </c>
      <c r="U101" s="6">
        <v>263719.9</v>
      </c>
      <c r="V101" s="6">
        <v>263434.3</v>
      </c>
      <c r="W101" s="6">
        <v>261745.3</v>
      </c>
    </row>
    <row r="102" spans="1:23" ht="14.25">
      <c r="A102" s="2" t="s">
        <v>33</v>
      </c>
      <c r="B102" s="37">
        <v>79382</v>
      </c>
      <c r="C102" s="37">
        <v>80150</v>
      </c>
      <c r="D102" s="37">
        <v>80665</v>
      </c>
      <c r="E102" s="37">
        <v>81039</v>
      </c>
      <c r="F102" s="37">
        <v>81693</v>
      </c>
      <c r="G102" s="37">
        <v>83399</v>
      </c>
      <c r="H102" s="37">
        <v>85577</v>
      </c>
      <c r="I102" s="37">
        <v>88498</v>
      </c>
      <c r="J102" s="37">
        <v>92383</v>
      </c>
      <c r="K102" s="37">
        <v>96683</v>
      </c>
      <c r="L102" s="8">
        <f t="shared" si="1"/>
        <v>0.6243816436976093</v>
      </c>
      <c r="M102" s="5" t="s">
        <v>33</v>
      </c>
      <c r="N102" s="6">
        <v>124440</v>
      </c>
      <c r="O102" s="6">
        <v>127233</v>
      </c>
      <c r="P102" s="6">
        <v>129230</v>
      </c>
      <c r="Q102" s="6">
        <v>130966</v>
      </c>
      <c r="R102" s="6">
        <v>131636</v>
      </c>
      <c r="S102" s="6">
        <v>135414</v>
      </c>
      <c r="T102" s="6">
        <v>139037</v>
      </c>
      <c r="U102" s="6">
        <v>145288</v>
      </c>
      <c r="V102" s="6">
        <v>152839</v>
      </c>
      <c r="W102" s="6">
        <v>154846</v>
      </c>
    </row>
    <row r="103" spans="1:23" ht="14.25">
      <c r="A103" s="2" t="s">
        <v>56</v>
      </c>
      <c r="B103" s="37">
        <f>B102*$L92/$L102/1.025</f>
        <v>96171.27847544532</v>
      </c>
      <c r="C103" s="37">
        <f aca="true" t="shared" si="5" ref="C103:K103">C102*$L92/$L102/1.025</f>
        <v>97101.71033492406</v>
      </c>
      <c r="D103" s="37">
        <f t="shared" si="5"/>
        <v>97725.63274069432</v>
      </c>
      <c r="E103" s="37">
        <f t="shared" si="5"/>
        <v>98178.73367226339</v>
      </c>
      <c r="F103" s="37">
        <f t="shared" si="5"/>
        <v>98971.05455260078</v>
      </c>
      <c r="G103" s="37">
        <f t="shared" si="5"/>
        <v>101037.8732404533</v>
      </c>
      <c r="H103" s="37">
        <f t="shared" si="5"/>
        <v>103676.51984194381</v>
      </c>
      <c r="I103" s="37">
        <f t="shared" si="5"/>
        <v>107215.31080748733</v>
      </c>
      <c r="J103" s="37">
        <f t="shared" si="5"/>
        <v>111921.98759664739</v>
      </c>
      <c r="K103" s="37">
        <f t="shared" si="5"/>
        <v>117131.43680987478</v>
      </c>
      <c r="L103" s="8">
        <f>K103/W102</f>
        <v>0.7564382470963071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4.25">
      <c r="A104" s="2" t="s">
        <v>34</v>
      </c>
      <c r="B104" s="37">
        <v>43240</v>
      </c>
      <c r="C104" s="37">
        <v>44371</v>
      </c>
      <c r="D104" s="37">
        <v>44937</v>
      </c>
      <c r="E104" s="37">
        <v>45840</v>
      </c>
      <c r="F104" s="37">
        <v>47512</v>
      </c>
      <c r="G104" s="37">
        <v>48927</v>
      </c>
      <c r="H104" s="37">
        <v>50315</v>
      </c>
      <c r="I104" s="37">
        <v>51872</v>
      </c>
      <c r="J104" s="37">
        <v>53851</v>
      </c>
      <c r="K104" s="37">
        <v>55129</v>
      </c>
      <c r="L104" s="8">
        <f t="shared" si="1"/>
        <v>0.8691477688368691</v>
      </c>
      <c r="M104" s="5" t="s">
        <v>34</v>
      </c>
      <c r="N104" s="6">
        <v>47980.9</v>
      </c>
      <c r="O104" s="6">
        <v>49381.5</v>
      </c>
      <c r="P104" s="6">
        <v>50261.7</v>
      </c>
      <c r="Q104" s="6">
        <v>51624.4</v>
      </c>
      <c r="R104" s="6">
        <v>53714.9</v>
      </c>
      <c r="S104" s="6">
        <v>55926.5</v>
      </c>
      <c r="T104" s="6">
        <v>57638.5</v>
      </c>
      <c r="U104" s="6">
        <v>59722.7</v>
      </c>
      <c r="V104" s="6">
        <v>62038.6</v>
      </c>
      <c r="W104" s="6">
        <v>63428.8</v>
      </c>
    </row>
    <row r="105" spans="1:23" ht="14.25">
      <c r="A105" s="2" t="s">
        <v>35</v>
      </c>
      <c r="B105" s="37">
        <v>49942</v>
      </c>
      <c r="C105" s="37">
        <v>50498</v>
      </c>
      <c r="D105" s="37">
        <v>51626</v>
      </c>
      <c r="E105" s="37">
        <v>54134</v>
      </c>
      <c r="F105" s="37">
        <v>55691</v>
      </c>
      <c r="G105" s="37">
        <v>55153</v>
      </c>
      <c r="H105" s="37">
        <v>59100</v>
      </c>
      <c r="I105" s="37">
        <v>62695</v>
      </c>
      <c r="J105" s="37">
        <v>68253</v>
      </c>
      <c r="K105" s="37">
        <v>70728</v>
      </c>
      <c r="L105" s="8">
        <f t="shared" si="1"/>
        <v>1.0044507815140609</v>
      </c>
      <c r="M105" s="5" t="s">
        <v>35</v>
      </c>
      <c r="N105" s="6">
        <v>50485.9</v>
      </c>
      <c r="O105" s="6">
        <v>51256.7</v>
      </c>
      <c r="P105" s="6">
        <v>52942.5</v>
      </c>
      <c r="Q105" s="6">
        <v>54693.3</v>
      </c>
      <c r="R105" s="6">
        <v>56570.3</v>
      </c>
      <c r="S105" s="6">
        <v>55879.9</v>
      </c>
      <c r="T105" s="6">
        <v>59887.5</v>
      </c>
      <c r="U105" s="6">
        <v>63255.7</v>
      </c>
      <c r="V105" s="6">
        <v>68202.5</v>
      </c>
      <c r="W105" s="6">
        <v>70414.6</v>
      </c>
    </row>
    <row r="106" spans="1:23" ht="14.25">
      <c r="A106" s="2" t="s">
        <v>36</v>
      </c>
      <c r="B106" s="37">
        <f aca="true" t="shared" si="6" ref="B106:K106">B25-B51-B77-B132</f>
        <v>27267.20000000001</v>
      </c>
      <c r="C106" s="37">
        <f t="shared" si="6"/>
        <v>24550.79999999999</v>
      </c>
      <c r="D106" s="37">
        <f t="shared" si="6"/>
        <v>25952.29999999999</v>
      </c>
      <c r="E106" s="37">
        <f t="shared" si="6"/>
        <v>25268.79999999999</v>
      </c>
      <c r="F106" s="37">
        <f t="shared" si="6"/>
        <v>25348.29999999999</v>
      </c>
      <c r="G106" s="37">
        <f t="shared" si="6"/>
        <v>25810.29999999999</v>
      </c>
      <c r="H106" s="37">
        <f t="shared" si="6"/>
        <v>26384.29999999999</v>
      </c>
      <c r="I106" s="37">
        <f t="shared" si="6"/>
        <v>27274.899999999994</v>
      </c>
      <c r="J106" s="37">
        <f t="shared" si="6"/>
        <v>28506.29999999999</v>
      </c>
      <c r="K106" s="37">
        <f t="shared" si="6"/>
        <v>29417.600000000006</v>
      </c>
      <c r="L106" s="8">
        <f t="shared" si="1"/>
        <v>0.8166791593792512</v>
      </c>
      <c r="M106" s="5" t="s">
        <v>36</v>
      </c>
      <c r="N106" s="6">
        <v>32130.9</v>
      </c>
      <c r="O106" s="6">
        <v>29249.5</v>
      </c>
      <c r="P106" s="6">
        <v>30606.2</v>
      </c>
      <c r="Q106" s="6">
        <v>30098.7</v>
      </c>
      <c r="R106" s="6">
        <v>30574.2</v>
      </c>
      <c r="S106" s="6">
        <v>31401.4</v>
      </c>
      <c r="T106" s="6">
        <v>32695.3</v>
      </c>
      <c r="U106" s="6">
        <v>33918.7</v>
      </c>
      <c r="V106" s="6">
        <v>35384</v>
      </c>
      <c r="W106" s="6">
        <v>36021</v>
      </c>
    </row>
    <row r="107" spans="1:23" ht="14.25">
      <c r="A107" s="2" t="s">
        <v>37</v>
      </c>
      <c r="B107" s="37">
        <f aca="true" t="shared" si="7" ref="B107:K107">B26-B52-B78-B133</f>
        <v>34387</v>
      </c>
      <c r="C107" s="37">
        <f t="shared" si="7"/>
        <v>35790</v>
      </c>
      <c r="D107" s="37">
        <f t="shared" si="7"/>
        <v>36708</v>
      </c>
      <c r="E107" s="37">
        <f t="shared" si="7"/>
        <v>36927</v>
      </c>
      <c r="F107" s="37">
        <f t="shared" si="7"/>
        <v>36920</v>
      </c>
      <c r="G107" s="37">
        <f t="shared" si="7"/>
        <v>36576</v>
      </c>
      <c r="H107" s="37">
        <f t="shared" si="7"/>
        <v>36081</v>
      </c>
      <c r="I107" s="37">
        <f t="shared" si="7"/>
        <v>37175</v>
      </c>
      <c r="J107" s="37">
        <f t="shared" si="7"/>
        <v>38648</v>
      </c>
      <c r="K107" s="37">
        <f t="shared" si="7"/>
        <v>39337</v>
      </c>
      <c r="L107" s="8">
        <f t="shared" si="1"/>
        <v>0.9312516275656353</v>
      </c>
      <c r="M107" s="5" t="s">
        <v>37</v>
      </c>
      <c r="N107" s="6">
        <v>36454</v>
      </c>
      <c r="O107" s="6">
        <v>38055</v>
      </c>
      <c r="P107" s="6">
        <v>38717</v>
      </c>
      <c r="Q107" s="6">
        <v>38971</v>
      </c>
      <c r="R107" s="6">
        <v>39411</v>
      </c>
      <c r="S107" s="6">
        <v>39554</v>
      </c>
      <c r="T107" s="6">
        <v>39189</v>
      </c>
      <c r="U107" s="6">
        <v>40370</v>
      </c>
      <c r="V107" s="6">
        <v>41652</v>
      </c>
      <c r="W107" s="6">
        <v>42241</v>
      </c>
    </row>
    <row r="108" spans="1:23" ht="14.25">
      <c r="A108" s="2" t="s">
        <v>38</v>
      </c>
      <c r="B108" s="37">
        <f aca="true" t="shared" si="8" ref="B108:K108">B27-B53-B79-B134</f>
        <v>72475.20000000001</v>
      </c>
      <c r="C108" s="37">
        <f t="shared" si="8"/>
        <v>78245.20000000001</v>
      </c>
      <c r="D108" s="37">
        <f t="shared" si="8"/>
        <v>81274.5</v>
      </c>
      <c r="E108" s="37">
        <f t="shared" si="8"/>
        <v>80080.29999999999</v>
      </c>
      <c r="F108" s="37">
        <f t="shared" si="8"/>
        <v>81300.70000000001</v>
      </c>
      <c r="G108" s="37">
        <f t="shared" si="8"/>
        <v>84547.09999999998</v>
      </c>
      <c r="H108" s="37">
        <f t="shared" si="8"/>
        <v>87270.5</v>
      </c>
      <c r="I108" s="37">
        <f t="shared" si="8"/>
        <v>85989.70000000001</v>
      </c>
      <c r="J108" s="37">
        <f t="shared" si="8"/>
        <v>86391.40000000002</v>
      </c>
      <c r="K108" s="37">
        <f t="shared" si="8"/>
        <v>88946.70000000001</v>
      </c>
      <c r="L108" s="8">
        <f t="shared" si="1"/>
        <v>0.9694093413330283</v>
      </c>
      <c r="M108" s="5" t="s">
        <v>38</v>
      </c>
      <c r="N108" s="6">
        <v>74803.5</v>
      </c>
      <c r="O108" s="6">
        <v>79861</v>
      </c>
      <c r="P108" s="6">
        <v>83175.4</v>
      </c>
      <c r="Q108" s="6">
        <v>82475.6</v>
      </c>
      <c r="R108" s="6">
        <v>84534.6</v>
      </c>
      <c r="S108" s="6">
        <v>88782.3</v>
      </c>
      <c r="T108" s="6">
        <v>91044.7</v>
      </c>
      <c r="U108" s="6">
        <v>89071.1</v>
      </c>
      <c r="V108" s="6">
        <v>88844.4</v>
      </c>
      <c r="W108" s="6">
        <v>91753.5</v>
      </c>
    </row>
    <row r="109" spans="1:23" ht="14.25">
      <c r="A109" s="2" t="s">
        <v>39</v>
      </c>
      <c r="B109" s="37">
        <v>234807</v>
      </c>
      <c r="C109" s="37">
        <v>253887</v>
      </c>
      <c r="D109" s="37">
        <v>238921</v>
      </c>
      <c r="E109" s="37">
        <v>258133</v>
      </c>
      <c r="F109" s="37">
        <v>291608</v>
      </c>
      <c r="G109" s="37">
        <v>266315</v>
      </c>
      <c r="H109" s="37">
        <v>257167</v>
      </c>
      <c r="I109" s="37">
        <v>263402</v>
      </c>
      <c r="J109" s="37">
        <v>280640</v>
      </c>
      <c r="K109" s="37">
        <f>J109*K92/J92</f>
        <v>288387.43242801086</v>
      </c>
      <c r="L109" s="8">
        <f t="shared" si="1"/>
        <v>0.6804748830917208</v>
      </c>
      <c r="M109" s="5" t="s">
        <v>39</v>
      </c>
      <c r="N109" s="6">
        <v>332949.3</v>
      </c>
      <c r="O109" s="6">
        <v>364602.2</v>
      </c>
      <c r="P109" s="6">
        <v>350492.2</v>
      </c>
      <c r="Q109" s="6">
        <v>379073.8</v>
      </c>
      <c r="R109" s="6">
        <v>432500.3</v>
      </c>
      <c r="S109" s="6">
        <v>396206.1</v>
      </c>
      <c r="T109" s="6">
        <v>382230.5</v>
      </c>
      <c r="U109" s="6">
        <v>391225.4</v>
      </c>
      <c r="V109" s="6">
        <v>416851.8</v>
      </c>
      <c r="W109" s="7">
        <f>V109*W92/V92</f>
        <v>423803.1991977863</v>
      </c>
    </row>
    <row r="111" ht="14.25">
      <c r="A111" s="1" t="s">
        <v>41</v>
      </c>
    </row>
    <row r="112" spans="1:2" ht="14.25">
      <c r="A112" s="1" t="s">
        <v>40</v>
      </c>
      <c r="B112" s="35" t="s">
        <v>42</v>
      </c>
    </row>
    <row r="114" spans="1:2" ht="14.25">
      <c r="A114" s="1" t="s">
        <v>5</v>
      </c>
      <c r="B114" s="35" t="s">
        <v>6</v>
      </c>
    </row>
    <row r="115" spans="1:2" ht="14.25">
      <c r="A115" s="1" t="s">
        <v>7</v>
      </c>
      <c r="B115" s="35" t="s">
        <v>8</v>
      </c>
    </row>
    <row r="116" spans="1:2" ht="14.25">
      <c r="A116" s="1" t="s">
        <v>9</v>
      </c>
      <c r="B116" s="35" t="s">
        <v>10</v>
      </c>
    </row>
    <row r="117" spans="1:2" ht="14.25">
      <c r="A117" s="1" t="s">
        <v>11</v>
      </c>
      <c r="B117" s="35" t="s">
        <v>46</v>
      </c>
    </row>
    <row r="119" spans="1:11" ht="14.25">
      <c r="A119" s="2" t="s">
        <v>13</v>
      </c>
      <c r="B119" s="36" t="s">
        <v>14</v>
      </c>
      <c r="C119" s="36" t="s">
        <v>15</v>
      </c>
      <c r="D119" s="36" t="s">
        <v>16</v>
      </c>
      <c r="E119" s="36" t="s">
        <v>17</v>
      </c>
      <c r="F119" s="36" t="s">
        <v>18</v>
      </c>
      <c r="G119" s="36" t="s">
        <v>19</v>
      </c>
      <c r="H119" s="36" t="s">
        <v>20</v>
      </c>
      <c r="I119" s="36" t="s">
        <v>21</v>
      </c>
      <c r="J119" s="36" t="s">
        <v>22</v>
      </c>
      <c r="K119" s="36" t="s">
        <v>23</v>
      </c>
    </row>
    <row r="120" spans="1:11" ht="14.25">
      <c r="A120" s="2" t="s">
        <v>24</v>
      </c>
      <c r="B120" s="37">
        <v>2234686</v>
      </c>
      <c r="C120" s="37">
        <v>2250648</v>
      </c>
      <c r="D120" s="37">
        <v>2270768</v>
      </c>
      <c r="E120" s="37">
        <v>2295568</v>
      </c>
      <c r="F120" s="37">
        <v>2344056</v>
      </c>
      <c r="G120" s="37">
        <v>2385252</v>
      </c>
      <c r="H120" s="37">
        <v>2471436</v>
      </c>
      <c r="I120" s="37">
        <v>2534639</v>
      </c>
      <c r="J120" s="37">
        <v>2597882</v>
      </c>
      <c r="K120" s="37">
        <v>2491162</v>
      </c>
    </row>
    <row r="121" spans="1:11" ht="14.25">
      <c r="A121" s="2" t="s">
        <v>25</v>
      </c>
      <c r="B121" s="37">
        <v>2566478</v>
      </c>
      <c r="C121" s="37">
        <v>2618496</v>
      </c>
      <c r="D121" s="37">
        <v>2632255</v>
      </c>
      <c r="E121" s="37">
        <v>2703316</v>
      </c>
      <c r="F121" s="37">
        <v>2818607</v>
      </c>
      <c r="G121" s="37">
        <v>2831159</v>
      </c>
      <c r="H121" s="37">
        <v>2888429</v>
      </c>
      <c r="I121" s="37">
        <v>2965909</v>
      </c>
      <c r="J121" s="37">
        <v>3055143</v>
      </c>
      <c r="K121" s="37">
        <f>J121*K120/J120</f>
        <v>2929638.8928234614</v>
      </c>
    </row>
    <row r="122" spans="1:11" ht="14.25">
      <c r="A122" s="2" t="s">
        <v>26</v>
      </c>
      <c r="B122" s="37">
        <v>55994</v>
      </c>
      <c r="C122" s="37">
        <v>57901</v>
      </c>
      <c r="D122" s="37">
        <v>59315</v>
      </c>
      <c r="E122" s="37">
        <v>60778</v>
      </c>
      <c r="F122" s="37">
        <v>62573</v>
      </c>
      <c r="G122" s="37">
        <v>63572</v>
      </c>
      <c r="H122" s="37">
        <v>65855</v>
      </c>
      <c r="I122" s="37">
        <v>67602</v>
      </c>
      <c r="J122" s="37">
        <v>69741</v>
      </c>
      <c r="K122" s="37">
        <v>67094</v>
      </c>
    </row>
    <row r="123" spans="1:11" ht="14.25">
      <c r="A123" s="2" t="s">
        <v>27</v>
      </c>
      <c r="B123" s="37">
        <v>28544</v>
      </c>
      <c r="C123" s="37">
        <v>29669</v>
      </c>
      <c r="D123" s="37">
        <v>30206</v>
      </c>
      <c r="E123" s="37">
        <v>29711</v>
      </c>
      <c r="F123" s="37">
        <v>29260</v>
      </c>
      <c r="G123" s="37">
        <v>30166</v>
      </c>
      <c r="H123" s="37">
        <v>31704</v>
      </c>
      <c r="I123" s="37">
        <v>31913</v>
      </c>
      <c r="J123" s="37">
        <v>33169</v>
      </c>
      <c r="K123" s="37">
        <v>33389</v>
      </c>
    </row>
    <row r="124" spans="1:11" ht="14.25">
      <c r="A124" s="2" t="s">
        <v>28</v>
      </c>
      <c r="B124" s="37">
        <v>530749</v>
      </c>
      <c r="C124" s="37">
        <v>542345</v>
      </c>
      <c r="D124" s="37">
        <v>555703</v>
      </c>
      <c r="E124" s="37">
        <v>570071</v>
      </c>
      <c r="F124" s="37">
        <v>581595</v>
      </c>
      <c r="G124" s="37">
        <v>596550</v>
      </c>
      <c r="H124" s="37">
        <v>618472</v>
      </c>
      <c r="I124" s="37">
        <v>630627</v>
      </c>
      <c r="J124" s="37">
        <v>647764</v>
      </c>
      <c r="K124" s="37">
        <v>634324</v>
      </c>
    </row>
    <row r="125" spans="1:11" ht="14.25">
      <c r="A125" s="2" t="s">
        <v>29</v>
      </c>
      <c r="B125" s="37">
        <v>72740</v>
      </c>
      <c r="C125" s="37">
        <v>69521</v>
      </c>
      <c r="D125" s="37">
        <v>67042</v>
      </c>
      <c r="E125" s="37">
        <v>64761</v>
      </c>
      <c r="F125" s="37">
        <v>65494</v>
      </c>
      <c r="G125" s="37">
        <v>62302</v>
      </c>
      <c r="H125" s="37">
        <v>62655</v>
      </c>
      <c r="I125" s="37">
        <v>62437</v>
      </c>
      <c r="J125" s="37">
        <v>64852</v>
      </c>
      <c r="K125" s="37">
        <v>56903</v>
      </c>
    </row>
    <row r="126" spans="1:11" ht="14.25">
      <c r="A126" s="2" t="s">
        <v>30</v>
      </c>
      <c r="B126" s="37">
        <v>236565</v>
      </c>
      <c r="C126" s="37">
        <v>233120</v>
      </c>
      <c r="D126" s="37">
        <v>233468</v>
      </c>
      <c r="E126" s="37">
        <v>229307</v>
      </c>
      <c r="F126" s="37">
        <v>237558</v>
      </c>
      <c r="G126" s="37">
        <v>245927</v>
      </c>
      <c r="H126" s="37">
        <v>254906</v>
      </c>
      <c r="I126" s="37">
        <v>260801</v>
      </c>
      <c r="J126" s="37">
        <v>269107</v>
      </c>
      <c r="K126" s="37">
        <v>244749</v>
      </c>
    </row>
    <row r="127" spans="1:11" ht="14.25">
      <c r="A127" s="2" t="s">
        <v>31</v>
      </c>
      <c r="B127" s="37">
        <v>372057</v>
      </c>
      <c r="C127" s="37">
        <v>377989</v>
      </c>
      <c r="D127" s="37">
        <v>377842</v>
      </c>
      <c r="E127" s="37">
        <v>382302</v>
      </c>
      <c r="F127" s="37">
        <v>385971</v>
      </c>
      <c r="G127" s="37">
        <v>391413</v>
      </c>
      <c r="H127" s="37">
        <v>399191</v>
      </c>
      <c r="I127" s="37">
        <v>406328</v>
      </c>
      <c r="J127" s="37">
        <v>416442</v>
      </c>
      <c r="K127" s="37">
        <v>406745</v>
      </c>
    </row>
    <row r="128" spans="1:11" ht="14.25">
      <c r="A128" s="2" t="s">
        <v>32</v>
      </c>
      <c r="B128" s="37">
        <v>442022</v>
      </c>
      <c r="C128" s="37">
        <v>446196</v>
      </c>
      <c r="D128" s="37">
        <v>444915</v>
      </c>
      <c r="E128" s="37">
        <v>447225</v>
      </c>
      <c r="F128" s="37">
        <v>453325</v>
      </c>
      <c r="G128" s="37">
        <v>453986</v>
      </c>
      <c r="H128" s="37">
        <v>459757</v>
      </c>
      <c r="I128" s="37">
        <v>465898</v>
      </c>
      <c r="J128" s="37">
        <v>461378</v>
      </c>
      <c r="K128" s="37">
        <v>428366</v>
      </c>
    </row>
    <row r="129" spans="1:11" ht="14.25">
      <c r="A129" s="2" t="s">
        <v>33</v>
      </c>
      <c r="B129" s="37">
        <v>83008</v>
      </c>
      <c r="C129" s="37">
        <v>78942</v>
      </c>
      <c r="D129" s="37">
        <v>81008</v>
      </c>
      <c r="E129" s="37">
        <v>86361</v>
      </c>
      <c r="F129" s="37">
        <v>89916</v>
      </c>
      <c r="G129" s="37">
        <v>95977</v>
      </c>
      <c r="H129" s="37">
        <v>103043</v>
      </c>
      <c r="I129" s="37">
        <v>111895</v>
      </c>
      <c r="J129" s="37">
        <v>117653</v>
      </c>
      <c r="K129" s="37">
        <v>115555</v>
      </c>
    </row>
    <row r="130" spans="1:11" ht="14.25">
      <c r="A130" s="2" t="s">
        <v>34</v>
      </c>
      <c r="B130" s="37">
        <v>52155</v>
      </c>
      <c r="C130" s="37">
        <v>53614</v>
      </c>
      <c r="D130" s="37">
        <v>55237</v>
      </c>
      <c r="E130" s="37">
        <v>56643</v>
      </c>
      <c r="F130" s="37">
        <v>58256</v>
      </c>
      <c r="G130" s="37">
        <v>59663</v>
      </c>
      <c r="H130" s="37">
        <v>62683</v>
      </c>
      <c r="I130" s="37">
        <v>64993</v>
      </c>
      <c r="J130" s="37">
        <v>67280</v>
      </c>
      <c r="K130" s="37">
        <v>64793</v>
      </c>
    </row>
    <row r="131" spans="1:11" ht="14.25">
      <c r="A131" s="2" t="s">
        <v>35</v>
      </c>
      <c r="B131" s="37">
        <v>101919</v>
      </c>
      <c r="C131" s="37">
        <v>106094</v>
      </c>
      <c r="D131" s="37">
        <v>105429</v>
      </c>
      <c r="E131" s="37">
        <v>107817</v>
      </c>
      <c r="F131" s="37">
        <v>112565</v>
      </c>
      <c r="G131" s="37">
        <v>110408</v>
      </c>
      <c r="H131" s="37">
        <v>121021</v>
      </c>
      <c r="I131" s="37">
        <v>125329</v>
      </c>
      <c r="J131" s="37">
        <v>130568</v>
      </c>
      <c r="K131" s="37">
        <v>126689</v>
      </c>
    </row>
    <row r="132" spans="1:11" ht="14.25">
      <c r="A132" s="2" t="s">
        <v>36</v>
      </c>
      <c r="B132" s="37">
        <v>36778</v>
      </c>
      <c r="C132" s="37">
        <v>36956</v>
      </c>
      <c r="D132" s="37">
        <v>37185</v>
      </c>
      <c r="E132" s="37">
        <v>37375</v>
      </c>
      <c r="F132" s="37">
        <v>37777</v>
      </c>
      <c r="G132" s="37">
        <v>38499</v>
      </c>
      <c r="H132" s="37">
        <v>40111</v>
      </c>
      <c r="I132" s="37">
        <v>41738</v>
      </c>
      <c r="J132" s="37">
        <v>43032</v>
      </c>
      <c r="K132" s="37">
        <v>40509</v>
      </c>
    </row>
    <row r="133" spans="1:11" ht="14.25">
      <c r="A133" s="2" t="s">
        <v>37</v>
      </c>
      <c r="B133" s="37">
        <v>27129</v>
      </c>
      <c r="C133" s="37">
        <v>28013</v>
      </c>
      <c r="D133" s="37">
        <v>28570</v>
      </c>
      <c r="E133" s="37">
        <v>29368</v>
      </c>
      <c r="F133" s="37">
        <v>30260</v>
      </c>
      <c r="G133" s="37">
        <v>31118</v>
      </c>
      <c r="H133" s="37">
        <v>31723</v>
      </c>
      <c r="I133" s="37">
        <v>32570</v>
      </c>
      <c r="J133" s="37">
        <v>33505</v>
      </c>
      <c r="K133" s="37">
        <v>33558</v>
      </c>
    </row>
    <row r="134" spans="1:11" ht="14.25">
      <c r="A134" s="2" t="s">
        <v>38</v>
      </c>
      <c r="B134" s="37">
        <v>32730</v>
      </c>
      <c r="C134" s="37">
        <v>32780</v>
      </c>
      <c r="D134" s="37">
        <v>33219</v>
      </c>
      <c r="E134" s="37">
        <v>31829</v>
      </c>
      <c r="F134" s="37">
        <v>31096</v>
      </c>
      <c r="G134" s="37">
        <v>31570</v>
      </c>
      <c r="H134" s="37">
        <v>32593</v>
      </c>
      <c r="I134" s="37">
        <v>32241</v>
      </c>
      <c r="J134" s="37">
        <v>31785</v>
      </c>
      <c r="K134" s="37">
        <v>31516</v>
      </c>
    </row>
    <row r="135" spans="1:11" ht="14.25">
      <c r="A135" s="2" t="s">
        <v>39</v>
      </c>
      <c r="B135" s="37">
        <v>326852</v>
      </c>
      <c r="C135" s="37">
        <v>367059</v>
      </c>
      <c r="D135" s="37">
        <v>362281</v>
      </c>
      <c r="E135" s="37">
        <v>408153</v>
      </c>
      <c r="F135" s="37">
        <v>476695</v>
      </c>
      <c r="G135" s="37">
        <v>443110</v>
      </c>
      <c r="H135" s="37">
        <v>421033</v>
      </c>
      <c r="I135" s="37">
        <v>436983</v>
      </c>
      <c r="J135" s="37">
        <v>456798</v>
      </c>
      <c r="K135" s="37">
        <f>J135*K121/J121</f>
        <v>438032.91268656537</v>
      </c>
    </row>
    <row r="137" ht="14.25">
      <c r="A137" s="1" t="s">
        <v>41</v>
      </c>
    </row>
    <row r="138" spans="1:2" ht="14.25">
      <c r="A138" s="1" t="s">
        <v>40</v>
      </c>
      <c r="B138" s="35" t="s">
        <v>42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36"/>
  <sheetViews>
    <sheetView tabSelected="1" zoomScalePageLayoutView="0" workbookViewId="0" topLeftCell="A106">
      <selection activeCell="C104" sqref="C104"/>
    </sheetView>
  </sheetViews>
  <sheetFormatPr defaultColWidth="8.75390625" defaultRowHeight="14.25"/>
  <cols>
    <col min="1" max="1" width="8.75390625" style="0" customWidth="1"/>
    <col min="2" max="2" width="29.375" style="0" customWidth="1"/>
    <col min="3" max="12" width="10.625" style="34" customWidth="1"/>
  </cols>
  <sheetData>
    <row r="1" ht="14.25">
      <c r="B1" s="1" t="s">
        <v>0</v>
      </c>
    </row>
    <row r="3" spans="2:3" ht="14.25">
      <c r="B3" s="1" t="s">
        <v>1</v>
      </c>
      <c r="C3" s="35">
        <v>44572.361446759256</v>
      </c>
    </row>
    <row r="4" spans="2:3" ht="14.25">
      <c r="B4" s="1" t="s">
        <v>2</v>
      </c>
      <c r="C4" s="35">
        <v>44581.87581016203</v>
      </c>
    </row>
    <row r="5" spans="2:3" ht="14.25">
      <c r="B5" s="1" t="s">
        <v>3</v>
      </c>
      <c r="C5" s="35" t="s">
        <v>4</v>
      </c>
    </row>
    <row r="7" spans="2:3" ht="14.25">
      <c r="B7" s="1" t="s">
        <v>5</v>
      </c>
      <c r="C7" s="35" t="s">
        <v>6</v>
      </c>
    </row>
    <row r="8" spans="2:3" ht="14.25">
      <c r="B8" s="1" t="s">
        <v>7</v>
      </c>
      <c r="C8" s="35" t="s">
        <v>8</v>
      </c>
    </row>
    <row r="9" spans="2:3" ht="14.25">
      <c r="B9" s="1" t="s">
        <v>9</v>
      </c>
      <c r="C9" s="35" t="s">
        <v>10</v>
      </c>
    </row>
    <row r="10" spans="2:3" ht="14.25">
      <c r="B10" s="1" t="s">
        <v>11</v>
      </c>
      <c r="C10" s="35" t="s">
        <v>12</v>
      </c>
    </row>
    <row r="12" spans="2:12" ht="14.25">
      <c r="B12" s="2" t="s">
        <v>13</v>
      </c>
      <c r="C12" s="36" t="s">
        <v>14</v>
      </c>
      <c r="D12" s="36" t="s">
        <v>15</v>
      </c>
      <c r="E12" s="36" t="s">
        <v>16</v>
      </c>
      <c r="F12" s="36" t="s">
        <v>17</v>
      </c>
      <c r="G12" s="36" t="s">
        <v>18</v>
      </c>
      <c r="H12" s="36" t="s">
        <v>19</v>
      </c>
      <c r="I12" s="36" t="s">
        <v>20</v>
      </c>
      <c r="J12" s="36" t="s">
        <v>21</v>
      </c>
      <c r="K12" s="36" t="s">
        <v>22</v>
      </c>
      <c r="L12" s="36" t="s">
        <v>23</v>
      </c>
    </row>
    <row r="13" spans="2:12" ht="14.25">
      <c r="B13" s="2" t="s">
        <v>24</v>
      </c>
      <c r="C13" s="37">
        <v>10147852.6</v>
      </c>
      <c r="D13" s="37">
        <v>10209000.8</v>
      </c>
      <c r="E13" s="37">
        <v>10323090.4</v>
      </c>
      <c r="F13" s="37">
        <v>10556183.3</v>
      </c>
      <c r="G13" s="37">
        <v>10938219.8</v>
      </c>
      <c r="H13" s="37">
        <v>11231399.7</v>
      </c>
      <c r="I13" s="37">
        <v>11692763.5</v>
      </c>
      <c r="J13" s="37">
        <v>12092684.2</v>
      </c>
      <c r="K13" s="37">
        <v>12532021.3</v>
      </c>
      <c r="L13" s="37">
        <v>12027946.5</v>
      </c>
    </row>
    <row r="14" spans="2:12" ht="14.25">
      <c r="B14" s="2" t="s">
        <v>25</v>
      </c>
      <c r="C14" s="37">
        <v>11855316.8</v>
      </c>
      <c r="D14" s="37">
        <v>12095449.9</v>
      </c>
      <c r="E14" s="37">
        <v>12193889.7</v>
      </c>
      <c r="F14" s="37">
        <v>12616959.6</v>
      </c>
      <c r="G14" s="37">
        <v>13296965.6</v>
      </c>
      <c r="H14" s="37">
        <v>13400294.6</v>
      </c>
      <c r="I14" s="37">
        <v>13796188.9</v>
      </c>
      <c r="J14" s="37">
        <v>14251862.9</v>
      </c>
      <c r="K14" s="37">
        <v>14788097.4</v>
      </c>
      <c r="L14" s="37">
        <f>K14*L13/K13</f>
        <v>14193276.575741943</v>
      </c>
    </row>
    <row r="15" spans="2:12" ht="14.25">
      <c r="B15" s="2" t="s">
        <v>26</v>
      </c>
      <c r="C15" s="37">
        <v>336110.2</v>
      </c>
      <c r="D15" s="37">
        <v>345068.6</v>
      </c>
      <c r="E15" s="37">
        <v>350968.6</v>
      </c>
      <c r="F15" s="37">
        <v>360582.4</v>
      </c>
      <c r="G15" s="37">
        <v>373301.6</v>
      </c>
      <c r="H15" s="37">
        <v>384032.7</v>
      </c>
      <c r="I15" s="37">
        <v>397034.3</v>
      </c>
      <c r="J15" s="37">
        <v>410172.8</v>
      </c>
      <c r="K15" s="37">
        <v>426900.3</v>
      </c>
      <c r="L15" s="37">
        <v>409803.8</v>
      </c>
    </row>
    <row r="16" spans="2:12" ht="14.25">
      <c r="B16" s="2" t="s">
        <v>27</v>
      </c>
      <c r="C16" s="37">
        <v>213907.9</v>
      </c>
      <c r="D16" s="37">
        <v>219794.8</v>
      </c>
      <c r="E16" s="37">
        <v>223850.7</v>
      </c>
      <c r="F16" s="37">
        <v>230586.9</v>
      </c>
      <c r="G16" s="37">
        <v>236921.5</v>
      </c>
      <c r="H16" s="37">
        <v>245680.2</v>
      </c>
      <c r="I16" s="37">
        <v>256348.6</v>
      </c>
      <c r="J16" s="37">
        <v>262324.8</v>
      </c>
      <c r="K16" s="37">
        <v>270437.7</v>
      </c>
      <c r="L16" s="37">
        <v>271963.2</v>
      </c>
    </row>
    <row r="17" spans="2:12" ht="14.25">
      <c r="B17" s="2" t="s">
        <v>28</v>
      </c>
      <c r="C17" s="37">
        <v>2418099</v>
      </c>
      <c r="D17" s="37">
        <v>2465800</v>
      </c>
      <c r="E17" s="37">
        <v>2527883</v>
      </c>
      <c r="F17" s="37">
        <v>2635393</v>
      </c>
      <c r="G17" s="37">
        <v>2722020</v>
      </c>
      <c r="H17" s="37">
        <v>2822443</v>
      </c>
      <c r="I17" s="37">
        <v>2944074</v>
      </c>
      <c r="J17" s="37">
        <v>3035165</v>
      </c>
      <c r="K17" s="37">
        <v>3130661</v>
      </c>
      <c r="L17" s="37">
        <v>3050322</v>
      </c>
    </row>
    <row r="18" spans="2:12" ht="14.25">
      <c r="B18" s="2" t="s">
        <v>29</v>
      </c>
      <c r="C18" s="37">
        <v>178180.5</v>
      </c>
      <c r="D18" s="37">
        <v>166150.7</v>
      </c>
      <c r="E18" s="37">
        <v>159466.8</v>
      </c>
      <c r="F18" s="37">
        <v>156492.5</v>
      </c>
      <c r="G18" s="37">
        <v>155835.6</v>
      </c>
      <c r="H18" s="37">
        <v>152196.6</v>
      </c>
      <c r="I18" s="37">
        <v>154344.2</v>
      </c>
      <c r="J18" s="37">
        <v>155610.9</v>
      </c>
      <c r="K18" s="37">
        <v>158762.3</v>
      </c>
      <c r="L18" s="37">
        <v>145133.3</v>
      </c>
    </row>
    <row r="19" spans="2:12" ht="14.25">
      <c r="B19" s="2" t="s">
        <v>30</v>
      </c>
      <c r="C19" s="37">
        <v>980239</v>
      </c>
      <c r="D19" s="37">
        <v>948339</v>
      </c>
      <c r="E19" s="37">
        <v>932448</v>
      </c>
      <c r="F19" s="37">
        <v>939949</v>
      </c>
      <c r="G19" s="37">
        <v>978469</v>
      </c>
      <c r="H19" s="37">
        <v>1010688</v>
      </c>
      <c r="I19" s="37">
        <v>1053180</v>
      </c>
      <c r="J19" s="37">
        <v>1088820</v>
      </c>
      <c r="K19" s="37">
        <v>1128481</v>
      </c>
      <c r="L19" s="37">
        <v>1024121</v>
      </c>
    </row>
    <row r="20" spans="2:12" ht="14.25">
      <c r="B20" s="2" t="s">
        <v>31</v>
      </c>
      <c r="C20" s="37">
        <v>1848583</v>
      </c>
      <c r="D20" s="37">
        <v>1875325</v>
      </c>
      <c r="E20" s="37">
        <v>1899841</v>
      </c>
      <c r="F20" s="37">
        <v>1927230</v>
      </c>
      <c r="G20" s="37">
        <v>1967466</v>
      </c>
      <c r="H20" s="37">
        <v>1996790</v>
      </c>
      <c r="I20" s="37">
        <v>2046129</v>
      </c>
      <c r="J20" s="37">
        <v>2101770</v>
      </c>
      <c r="K20" s="37">
        <v>2169269</v>
      </c>
      <c r="L20" s="37">
        <v>2054272</v>
      </c>
    </row>
    <row r="21" spans="2:12" ht="14.25">
      <c r="B21" s="2" t="s">
        <v>32</v>
      </c>
      <c r="C21" s="37">
        <v>1480874.8</v>
      </c>
      <c r="D21" s="37">
        <v>1458006.7</v>
      </c>
      <c r="E21" s="37">
        <v>1451514.3</v>
      </c>
      <c r="F21" s="37">
        <v>1462744.6</v>
      </c>
      <c r="G21" s="37">
        <v>1488049</v>
      </c>
      <c r="H21" s="37">
        <v>1522753.8</v>
      </c>
      <c r="I21" s="37">
        <v>1557795.8</v>
      </c>
      <c r="J21" s="37">
        <v>1589576.2</v>
      </c>
      <c r="K21" s="37">
        <v>1609654.9</v>
      </c>
      <c r="L21" s="37">
        <v>1493117.2</v>
      </c>
    </row>
    <row r="22" spans="2:12" ht="14.25">
      <c r="B22" s="2" t="s">
        <v>33</v>
      </c>
      <c r="C22" s="37">
        <v>585953</v>
      </c>
      <c r="D22" s="37">
        <v>590316</v>
      </c>
      <c r="E22" s="37">
        <v>595709</v>
      </c>
      <c r="F22" s="37">
        <v>604814</v>
      </c>
      <c r="G22" s="37">
        <v>620835</v>
      </c>
      <c r="H22" s="37">
        <v>634824</v>
      </c>
      <c r="I22" s="37">
        <v>661566</v>
      </c>
      <c r="J22" s="37">
        <v>692632</v>
      </c>
      <c r="K22" s="37">
        <v>724960</v>
      </c>
      <c r="L22" s="37">
        <v>713731</v>
      </c>
    </row>
    <row r="23" spans="2:12" ht="14.25">
      <c r="B23" s="2" t="s">
        <v>34</v>
      </c>
      <c r="C23" s="37">
        <v>276404</v>
      </c>
      <c r="D23" s="37">
        <v>283548.2</v>
      </c>
      <c r="E23" s="37">
        <v>288624.2</v>
      </c>
      <c r="F23" s="37">
        <v>297230.2</v>
      </c>
      <c r="G23" s="37">
        <v>307037.7</v>
      </c>
      <c r="H23" s="37">
        <v>318952.7</v>
      </c>
      <c r="I23" s="37">
        <v>329416.8</v>
      </c>
      <c r="J23" s="37">
        <v>344416.8</v>
      </c>
      <c r="K23" s="37">
        <v>355290.9</v>
      </c>
      <c r="L23" s="37">
        <v>340263.5</v>
      </c>
    </row>
    <row r="24" spans="2:12" ht="14.25">
      <c r="B24" s="2" t="s">
        <v>35</v>
      </c>
      <c r="C24" s="37">
        <v>333784.9</v>
      </c>
      <c r="D24" s="37">
        <v>343554.9</v>
      </c>
      <c r="E24" s="37">
        <v>348003.8</v>
      </c>
      <c r="F24" s="37">
        <v>362421.4</v>
      </c>
      <c r="G24" s="37">
        <v>381928.7</v>
      </c>
      <c r="H24" s="37">
        <v>377311.8</v>
      </c>
      <c r="I24" s="37">
        <v>410506.2</v>
      </c>
      <c r="J24" s="37">
        <v>435875.2</v>
      </c>
      <c r="K24" s="37">
        <v>469113.9</v>
      </c>
      <c r="L24" s="37">
        <v>460958.8</v>
      </c>
    </row>
    <row r="25" spans="2:12" ht="14.25">
      <c r="B25" s="2" t="s">
        <v>36</v>
      </c>
      <c r="C25" s="37">
        <v>154128.2</v>
      </c>
      <c r="D25" s="37">
        <v>147214.8</v>
      </c>
      <c r="E25" s="37">
        <v>149802.3</v>
      </c>
      <c r="F25" s="37">
        <v>151135.8</v>
      </c>
      <c r="G25" s="37">
        <v>156517.3</v>
      </c>
      <c r="H25" s="37">
        <v>161993.3</v>
      </c>
      <c r="I25" s="37">
        <v>169642.3</v>
      </c>
      <c r="J25" s="37">
        <v>177465.9</v>
      </c>
      <c r="K25" s="37">
        <v>185536.3</v>
      </c>
      <c r="L25" s="37">
        <v>174309.6</v>
      </c>
    </row>
    <row r="26" spans="2:12" ht="14.25">
      <c r="B26" s="2" t="s">
        <v>37</v>
      </c>
      <c r="C26" s="37">
        <v>171583</v>
      </c>
      <c r="D26" s="37">
        <v>173661</v>
      </c>
      <c r="E26" s="37">
        <v>175985</v>
      </c>
      <c r="F26" s="37">
        <v>178410</v>
      </c>
      <c r="G26" s="37">
        <v>182599</v>
      </c>
      <c r="H26" s="37">
        <v>187394</v>
      </c>
      <c r="I26" s="37">
        <v>195707</v>
      </c>
      <c r="J26" s="37">
        <v>201314</v>
      </c>
      <c r="K26" s="37">
        <v>207285</v>
      </c>
      <c r="L26" s="37">
        <v>204144</v>
      </c>
    </row>
    <row r="27" spans="2:12" ht="14.25">
      <c r="B27" s="2" t="s">
        <v>38</v>
      </c>
      <c r="C27" s="37">
        <v>365818.2</v>
      </c>
      <c r="D27" s="37">
        <v>381499.2</v>
      </c>
      <c r="E27" s="37">
        <v>392121.5</v>
      </c>
      <c r="F27" s="37">
        <v>390172.3</v>
      </c>
      <c r="G27" s="37">
        <v>404986.7</v>
      </c>
      <c r="H27" s="37">
        <v>413017.1</v>
      </c>
      <c r="I27" s="37">
        <v>425594.5</v>
      </c>
      <c r="J27" s="37">
        <v>417117.7</v>
      </c>
      <c r="K27" s="37">
        <v>423512.4</v>
      </c>
      <c r="L27" s="37">
        <v>421434.7</v>
      </c>
    </row>
    <row r="28" spans="2:12" ht="14.25">
      <c r="B28" s="2" t="s">
        <v>39</v>
      </c>
      <c r="C28" s="37">
        <v>1707464.2</v>
      </c>
      <c r="D28" s="37">
        <v>1886449.1</v>
      </c>
      <c r="E28" s="37">
        <v>1870799.3</v>
      </c>
      <c r="F28" s="37">
        <v>2060776.3</v>
      </c>
      <c r="G28" s="37">
        <v>2358745.7</v>
      </c>
      <c r="H28" s="37">
        <v>2168894.9</v>
      </c>
      <c r="I28" s="37">
        <v>2103425.5</v>
      </c>
      <c r="J28" s="37">
        <v>2159178.7</v>
      </c>
      <c r="K28" s="37">
        <v>2256819</v>
      </c>
      <c r="L28" s="37">
        <f>K28*L14/K14</f>
        <v>2166043.0941163097</v>
      </c>
    </row>
    <row r="30" ht="14.25">
      <c r="B30" s="1" t="s">
        <v>41</v>
      </c>
    </row>
    <row r="31" spans="2:3" ht="14.25">
      <c r="B31" s="1" t="s">
        <v>40</v>
      </c>
      <c r="C31" s="35" t="s">
        <v>42</v>
      </c>
    </row>
    <row r="33" spans="2:3" ht="14.25">
      <c r="B33" s="1" t="s">
        <v>5</v>
      </c>
      <c r="C33" s="35" t="s">
        <v>6</v>
      </c>
    </row>
    <row r="34" spans="2:3" ht="14.25">
      <c r="B34" s="1" t="s">
        <v>7</v>
      </c>
      <c r="C34" s="35" t="s">
        <v>8</v>
      </c>
    </row>
    <row r="35" spans="2:3" ht="14.25">
      <c r="B35" s="1" t="s">
        <v>9</v>
      </c>
      <c r="C35" s="35" t="s">
        <v>10</v>
      </c>
    </row>
    <row r="36" spans="2:3" ht="14.25">
      <c r="B36" s="1" t="s">
        <v>11</v>
      </c>
      <c r="C36" s="35" t="s">
        <v>43</v>
      </c>
    </row>
    <row r="38" spans="2:12" ht="14.25">
      <c r="B38" s="2" t="s">
        <v>13</v>
      </c>
      <c r="C38" s="36" t="s">
        <v>14</v>
      </c>
      <c r="D38" s="36" t="s">
        <v>15</v>
      </c>
      <c r="E38" s="36" t="s">
        <v>16</v>
      </c>
      <c r="F38" s="36" t="s">
        <v>17</v>
      </c>
      <c r="G38" s="36" t="s">
        <v>18</v>
      </c>
      <c r="H38" s="36" t="s">
        <v>19</v>
      </c>
      <c r="I38" s="36" t="s">
        <v>20</v>
      </c>
      <c r="J38" s="36" t="s">
        <v>21</v>
      </c>
      <c r="K38" s="36" t="s">
        <v>22</v>
      </c>
      <c r="L38" s="36" t="s">
        <v>23</v>
      </c>
    </row>
    <row r="39" spans="2:12" ht="14.25">
      <c r="B39" s="2" t="s">
        <v>24</v>
      </c>
      <c r="C39" s="37">
        <v>5840328</v>
      </c>
      <c r="D39" s="37">
        <v>5857821</v>
      </c>
      <c r="E39" s="37">
        <v>5934070</v>
      </c>
      <c r="F39" s="37">
        <v>6093950</v>
      </c>
      <c r="G39" s="37">
        <v>6395113</v>
      </c>
      <c r="H39" s="37">
        <v>6621723</v>
      </c>
      <c r="I39" s="37">
        <v>6960464</v>
      </c>
      <c r="J39" s="37">
        <v>7226178</v>
      </c>
      <c r="K39" s="37">
        <v>7534704</v>
      </c>
      <c r="L39" s="37">
        <v>7088377</v>
      </c>
    </row>
    <row r="40" spans="2:12" ht="14.25">
      <c r="B40" s="2" t="s">
        <v>25</v>
      </c>
      <c r="C40" s="37">
        <v>6814868</v>
      </c>
      <c r="D40" s="37">
        <v>6944150</v>
      </c>
      <c r="E40" s="37">
        <v>7032830</v>
      </c>
      <c r="F40" s="37">
        <v>7303883</v>
      </c>
      <c r="G40" s="37">
        <v>7780422</v>
      </c>
      <c r="H40" s="37">
        <v>7885853</v>
      </c>
      <c r="I40" s="37">
        <v>8193375</v>
      </c>
      <c r="J40" s="37">
        <v>8485722</v>
      </c>
      <c r="K40" s="37">
        <v>8811412</v>
      </c>
      <c r="L40" s="37">
        <f>K40*L39/K39</f>
        <v>8289457.709065147</v>
      </c>
    </row>
    <row r="41" spans="2:12" ht="14.25">
      <c r="B41" s="2" t="s">
        <v>26</v>
      </c>
      <c r="C41" s="37">
        <v>206459</v>
      </c>
      <c r="D41" s="37">
        <v>209867</v>
      </c>
      <c r="E41" s="37">
        <v>212107</v>
      </c>
      <c r="F41" s="37">
        <v>216391</v>
      </c>
      <c r="G41" s="37">
        <v>225315</v>
      </c>
      <c r="H41" s="37">
        <v>232899</v>
      </c>
      <c r="I41" s="37">
        <v>240386</v>
      </c>
      <c r="J41" s="37">
        <v>248840</v>
      </c>
      <c r="K41" s="37">
        <v>261070</v>
      </c>
      <c r="L41" s="37">
        <v>245464</v>
      </c>
    </row>
    <row r="42" spans="2:12" ht="14.25">
      <c r="B42" s="2" t="s">
        <v>27</v>
      </c>
      <c r="C42" s="37">
        <v>124120</v>
      </c>
      <c r="D42" s="37">
        <v>127027</v>
      </c>
      <c r="E42" s="37">
        <v>130817</v>
      </c>
      <c r="F42" s="37">
        <v>136722</v>
      </c>
      <c r="G42" s="37">
        <v>142386</v>
      </c>
      <c r="H42" s="37">
        <v>149556</v>
      </c>
      <c r="I42" s="37">
        <v>157340</v>
      </c>
      <c r="J42" s="37">
        <v>161787</v>
      </c>
      <c r="K42" s="37">
        <v>167614</v>
      </c>
      <c r="L42" s="37">
        <v>167749</v>
      </c>
    </row>
    <row r="43" spans="2:12" ht="14.25">
      <c r="B43" s="2" t="s">
        <v>28</v>
      </c>
      <c r="C43" s="37">
        <v>1508616</v>
      </c>
      <c r="D43" s="37">
        <v>1536177</v>
      </c>
      <c r="E43" s="37">
        <v>1578413</v>
      </c>
      <c r="F43" s="37">
        <v>1661683</v>
      </c>
      <c r="G43" s="37">
        <v>1726823</v>
      </c>
      <c r="H43" s="37">
        <v>1804738</v>
      </c>
      <c r="I43" s="37">
        <v>1892210</v>
      </c>
      <c r="J43" s="37">
        <v>1958051</v>
      </c>
      <c r="K43" s="37">
        <v>2017214</v>
      </c>
      <c r="L43" s="37">
        <v>1937245</v>
      </c>
    </row>
    <row r="44" spans="2:12" ht="14.25">
      <c r="B44" s="2" t="s">
        <v>29</v>
      </c>
      <c r="C44" s="37">
        <v>62797</v>
      </c>
      <c r="D44" s="37">
        <v>58404</v>
      </c>
      <c r="E44" s="37">
        <v>56313</v>
      </c>
      <c r="F44" s="37">
        <v>54854</v>
      </c>
      <c r="G44" s="37">
        <v>54147</v>
      </c>
      <c r="H44" s="37">
        <v>53104</v>
      </c>
      <c r="I44" s="37">
        <v>54696</v>
      </c>
      <c r="J44" s="37">
        <v>56505</v>
      </c>
      <c r="K44" s="37">
        <v>57706</v>
      </c>
      <c r="L44" s="37">
        <v>52293</v>
      </c>
    </row>
    <row r="45" spans="2:12" ht="14.25">
      <c r="B45" s="2" t="s">
        <v>30</v>
      </c>
      <c r="C45" s="37">
        <v>554253</v>
      </c>
      <c r="D45" s="37">
        <v>532846</v>
      </c>
      <c r="E45" s="37">
        <v>521682</v>
      </c>
      <c r="F45" s="37">
        <v>530054</v>
      </c>
      <c r="G45" s="37">
        <v>556189</v>
      </c>
      <c r="H45" s="37">
        <v>576785</v>
      </c>
      <c r="I45" s="37">
        <v>606438</v>
      </c>
      <c r="J45" s="37">
        <v>626704</v>
      </c>
      <c r="K45" s="37">
        <v>651743</v>
      </c>
      <c r="L45" s="37">
        <v>563239</v>
      </c>
    </row>
    <row r="46" spans="2:12" ht="14.25">
      <c r="B46" s="2" t="s">
        <v>31</v>
      </c>
      <c r="C46" s="37">
        <v>1046639</v>
      </c>
      <c r="D46" s="37">
        <v>1061323</v>
      </c>
      <c r="E46" s="37">
        <v>1074772</v>
      </c>
      <c r="F46" s="37">
        <v>1088691</v>
      </c>
      <c r="G46" s="37">
        <v>1121850</v>
      </c>
      <c r="H46" s="37">
        <v>1143563</v>
      </c>
      <c r="I46" s="37">
        <v>1182547</v>
      </c>
      <c r="J46" s="37">
        <v>1219006</v>
      </c>
      <c r="K46" s="37">
        <v>1274009</v>
      </c>
      <c r="L46" s="37">
        <v>1168291</v>
      </c>
    </row>
    <row r="47" spans="2:12" ht="14.25">
      <c r="B47" s="2" t="s">
        <v>32</v>
      </c>
      <c r="C47" s="37">
        <v>738939</v>
      </c>
      <c r="D47" s="37">
        <v>716181</v>
      </c>
      <c r="E47" s="37">
        <v>709108</v>
      </c>
      <c r="F47" s="37">
        <v>715161</v>
      </c>
      <c r="G47" s="37">
        <v>736410</v>
      </c>
      <c r="H47" s="37">
        <v>770709</v>
      </c>
      <c r="I47" s="37">
        <v>801611</v>
      </c>
      <c r="J47" s="37">
        <v>821790</v>
      </c>
      <c r="K47" s="37">
        <v>844951</v>
      </c>
      <c r="L47" s="37">
        <v>763855</v>
      </c>
    </row>
    <row r="48" spans="2:12" ht="14.25">
      <c r="B48" s="2" t="s">
        <v>33</v>
      </c>
      <c r="C48" s="37">
        <v>373797</v>
      </c>
      <c r="D48" s="37">
        <v>378234</v>
      </c>
      <c r="E48" s="37">
        <v>381613</v>
      </c>
      <c r="F48" s="37">
        <v>384393</v>
      </c>
      <c r="G48" s="37">
        <v>397334</v>
      </c>
      <c r="H48" s="37">
        <v>406307</v>
      </c>
      <c r="I48" s="37">
        <v>425427</v>
      </c>
      <c r="J48" s="37">
        <v>446353</v>
      </c>
      <c r="K48" s="37">
        <v>467986</v>
      </c>
      <c r="L48" s="37">
        <v>455236</v>
      </c>
    </row>
    <row r="49" spans="2:12" ht="14.25">
      <c r="B49" s="2" t="s">
        <v>34</v>
      </c>
      <c r="C49" s="37">
        <v>168067</v>
      </c>
      <c r="D49" s="37">
        <v>173323</v>
      </c>
      <c r="E49" s="37">
        <v>175670</v>
      </c>
      <c r="F49" s="37">
        <v>181802</v>
      </c>
      <c r="G49" s="37">
        <v>187798</v>
      </c>
      <c r="H49" s="37">
        <v>197129</v>
      </c>
      <c r="I49" s="37">
        <v>202677</v>
      </c>
      <c r="J49" s="37">
        <v>213424</v>
      </c>
      <c r="K49" s="37">
        <v>219348</v>
      </c>
      <c r="L49" s="37">
        <v>205342</v>
      </c>
    </row>
    <row r="50" spans="2:12" ht="14.25">
      <c r="B50" s="2" t="s">
        <v>35</v>
      </c>
      <c r="C50" s="37">
        <v>167545</v>
      </c>
      <c r="D50" s="37">
        <v>173419</v>
      </c>
      <c r="E50" s="37">
        <v>176538</v>
      </c>
      <c r="F50" s="37">
        <v>184735</v>
      </c>
      <c r="G50" s="37">
        <v>198765</v>
      </c>
      <c r="H50" s="37">
        <v>196046</v>
      </c>
      <c r="I50" s="37">
        <v>212927</v>
      </c>
      <c r="J50" s="37">
        <v>229801</v>
      </c>
      <c r="K50" s="37">
        <v>251051</v>
      </c>
      <c r="L50" s="37">
        <v>245252</v>
      </c>
    </row>
    <row r="51" spans="2:12" ht="14.25">
      <c r="B51" s="2" t="s">
        <v>36</v>
      </c>
      <c r="C51" s="37">
        <v>79556</v>
      </c>
      <c r="D51" s="37">
        <v>76669</v>
      </c>
      <c r="E51" s="37">
        <v>78664</v>
      </c>
      <c r="F51" s="37">
        <v>80587</v>
      </c>
      <c r="G51" s="37">
        <v>85287</v>
      </c>
      <c r="H51" s="37">
        <v>89463</v>
      </c>
      <c r="I51" s="37">
        <v>94757</v>
      </c>
      <c r="J51" s="37">
        <v>99856</v>
      </c>
      <c r="K51" s="37">
        <v>104911</v>
      </c>
      <c r="L51" s="37">
        <v>95367</v>
      </c>
    </row>
    <row r="52" spans="2:12" ht="14.25">
      <c r="B52" s="2" t="s">
        <v>37</v>
      </c>
      <c r="C52" s="37">
        <v>105111</v>
      </c>
      <c r="D52" s="37">
        <v>104836</v>
      </c>
      <c r="E52" s="37">
        <v>105816</v>
      </c>
      <c r="F52" s="37">
        <v>106332</v>
      </c>
      <c r="G52" s="37">
        <v>109547</v>
      </c>
      <c r="H52" s="37">
        <v>113498</v>
      </c>
      <c r="I52" s="37">
        <v>121355</v>
      </c>
      <c r="J52" s="37">
        <v>125020</v>
      </c>
      <c r="K52" s="37">
        <v>129107</v>
      </c>
      <c r="L52" s="37">
        <v>125029</v>
      </c>
    </row>
    <row r="53" spans="2:12" ht="14.25">
      <c r="B53" s="2" t="s">
        <v>38</v>
      </c>
      <c r="C53" s="37">
        <v>245370</v>
      </c>
      <c r="D53" s="37">
        <v>253734</v>
      </c>
      <c r="E53" s="37">
        <v>259878</v>
      </c>
      <c r="F53" s="37">
        <v>260357</v>
      </c>
      <c r="G53" s="37">
        <v>273465</v>
      </c>
      <c r="H53" s="37">
        <v>278420</v>
      </c>
      <c r="I53" s="37">
        <v>288370</v>
      </c>
      <c r="J53" s="37">
        <v>282405</v>
      </c>
      <c r="K53" s="37">
        <v>289197</v>
      </c>
      <c r="L53" s="37">
        <v>282528</v>
      </c>
    </row>
    <row r="54" spans="2:12" ht="14.25">
      <c r="B54" s="2" t="s">
        <v>39</v>
      </c>
      <c r="C54" s="37">
        <v>1009587</v>
      </c>
      <c r="D54" s="37">
        <v>1121287</v>
      </c>
      <c r="E54" s="37">
        <v>1126900</v>
      </c>
      <c r="F54" s="37">
        <v>1240039</v>
      </c>
      <c r="G54" s="37">
        <v>1429670</v>
      </c>
      <c r="H54" s="37">
        <v>1305711</v>
      </c>
      <c r="I54" s="37">
        <v>1281353</v>
      </c>
      <c r="J54" s="37">
        <v>1312996</v>
      </c>
      <c r="K54" s="37">
        <v>1369811</v>
      </c>
      <c r="L54" s="37">
        <f>K54*L40/K40</f>
        <v>1288668.6440166726</v>
      </c>
    </row>
    <row r="56" ht="14.25">
      <c r="B56" s="1" t="s">
        <v>41</v>
      </c>
    </row>
    <row r="57" spans="2:3" ht="14.25">
      <c r="B57" s="1" t="s">
        <v>40</v>
      </c>
      <c r="C57" s="35" t="s">
        <v>42</v>
      </c>
    </row>
    <row r="59" spans="2:3" ht="14.25">
      <c r="B59" s="1" t="s">
        <v>5</v>
      </c>
      <c r="C59" s="35" t="s">
        <v>6</v>
      </c>
    </row>
    <row r="60" spans="2:3" ht="14.25">
      <c r="B60" s="1" t="s">
        <v>7</v>
      </c>
      <c r="C60" s="35" t="s">
        <v>8</v>
      </c>
    </row>
    <row r="61" spans="2:3" ht="14.25">
      <c r="B61" s="1" t="s">
        <v>9</v>
      </c>
      <c r="C61" s="35" t="s">
        <v>10</v>
      </c>
    </row>
    <row r="62" spans="2:3" ht="14.25">
      <c r="B62" s="1" t="s">
        <v>11</v>
      </c>
      <c r="C62" s="35" t="s">
        <v>44</v>
      </c>
    </row>
    <row r="64" spans="2:12" ht="14.25">
      <c r="B64" s="2" t="s">
        <v>13</v>
      </c>
      <c r="C64" s="36" t="s">
        <v>14</v>
      </c>
      <c r="D64" s="36" t="s">
        <v>15</v>
      </c>
      <c r="E64" s="36" t="s">
        <v>16</v>
      </c>
      <c r="F64" s="36" t="s">
        <v>17</v>
      </c>
      <c r="G64" s="36" t="s">
        <v>18</v>
      </c>
      <c r="H64" s="36" t="s">
        <v>19</v>
      </c>
      <c r="I64" s="36" t="s">
        <v>20</v>
      </c>
      <c r="J64" s="36" t="s">
        <v>21</v>
      </c>
      <c r="K64" s="36" t="s">
        <v>22</v>
      </c>
      <c r="L64" s="36" t="s">
        <v>23</v>
      </c>
    </row>
    <row r="65" spans="2:12" ht="14.25">
      <c r="B65" s="2" t="s">
        <v>24</v>
      </c>
      <c r="C65" s="37">
        <v>512342</v>
      </c>
      <c r="D65" s="37">
        <v>515091</v>
      </c>
      <c r="E65" s="37">
        <v>517234</v>
      </c>
      <c r="F65" s="37">
        <v>539023</v>
      </c>
      <c r="G65" s="37">
        <v>546720</v>
      </c>
      <c r="H65" s="37">
        <v>541903</v>
      </c>
      <c r="I65" s="37">
        <v>535023</v>
      </c>
      <c r="J65" s="37">
        <v>547900</v>
      </c>
      <c r="K65" s="37">
        <v>549573</v>
      </c>
      <c r="L65" s="37">
        <v>541018</v>
      </c>
    </row>
    <row r="66" spans="2:12" ht="14.25">
      <c r="B66" s="2" t="s">
        <v>25</v>
      </c>
      <c r="C66" s="37">
        <v>648429</v>
      </c>
      <c r="D66" s="37">
        <v>660199</v>
      </c>
      <c r="E66" s="37">
        <v>659878</v>
      </c>
      <c r="F66" s="37">
        <v>691337</v>
      </c>
      <c r="G66" s="37">
        <v>705232</v>
      </c>
      <c r="H66" s="37">
        <v>694830</v>
      </c>
      <c r="I66" s="37">
        <v>680125</v>
      </c>
      <c r="J66" s="37">
        <v>692364</v>
      </c>
      <c r="K66" s="37">
        <v>696232</v>
      </c>
      <c r="L66" s="37">
        <f>K66*L65/K65</f>
        <v>685394.0134904735</v>
      </c>
    </row>
    <row r="67" spans="2:12" ht="14.25">
      <c r="B67" s="2" t="s">
        <v>26</v>
      </c>
      <c r="C67" s="37">
        <v>18925</v>
      </c>
      <c r="D67" s="37">
        <v>20342</v>
      </c>
      <c r="E67" s="37">
        <v>20928</v>
      </c>
      <c r="F67" s="37">
        <v>22584</v>
      </c>
      <c r="G67" s="37">
        <v>24197</v>
      </c>
      <c r="H67" s="37">
        <v>24883</v>
      </c>
      <c r="I67" s="37">
        <v>26225</v>
      </c>
      <c r="J67" s="37">
        <v>27384</v>
      </c>
      <c r="K67" s="37">
        <v>27641</v>
      </c>
      <c r="L67" s="37">
        <v>26811</v>
      </c>
    </row>
    <row r="68" spans="2:12" ht="14.25">
      <c r="B68" s="2" t="s">
        <v>27</v>
      </c>
      <c r="C68" s="37">
        <v>12650</v>
      </c>
      <c r="D68" s="37">
        <v>13808</v>
      </c>
      <c r="E68" s="37">
        <v>13289</v>
      </c>
      <c r="F68" s="37">
        <v>13812</v>
      </c>
      <c r="G68" s="37">
        <v>14238</v>
      </c>
      <c r="H68" s="37">
        <v>14356</v>
      </c>
      <c r="I68" s="37">
        <v>14853</v>
      </c>
      <c r="J68" s="37">
        <v>15025</v>
      </c>
      <c r="K68" s="37">
        <v>14894</v>
      </c>
      <c r="L68" s="37">
        <v>14797</v>
      </c>
    </row>
    <row r="69" spans="2:12" ht="14.25">
      <c r="B69" s="2" t="s">
        <v>28</v>
      </c>
      <c r="C69" s="37">
        <v>113287</v>
      </c>
      <c r="D69" s="37">
        <v>114496</v>
      </c>
      <c r="E69" s="37">
        <v>113082</v>
      </c>
      <c r="F69" s="37">
        <v>114782</v>
      </c>
      <c r="G69" s="37">
        <v>116922</v>
      </c>
      <c r="H69" s="37">
        <v>115395</v>
      </c>
      <c r="I69" s="37">
        <v>115164</v>
      </c>
      <c r="J69" s="37">
        <v>115518</v>
      </c>
      <c r="K69" s="37">
        <v>117896</v>
      </c>
      <c r="L69" s="37">
        <v>118238</v>
      </c>
    </row>
    <row r="70" spans="2:12" ht="14.25">
      <c r="B70" s="2" t="s">
        <v>29</v>
      </c>
      <c r="C70" s="37">
        <v>8642</v>
      </c>
      <c r="D70" s="37">
        <v>6163</v>
      </c>
      <c r="E70" s="37">
        <v>6935</v>
      </c>
      <c r="F70" s="37">
        <v>8049</v>
      </c>
      <c r="G70" s="37">
        <v>7854</v>
      </c>
      <c r="H70" s="37">
        <v>8667</v>
      </c>
      <c r="I70" s="37">
        <v>8792</v>
      </c>
      <c r="J70" s="37">
        <v>8220</v>
      </c>
      <c r="K70" s="37">
        <v>7655</v>
      </c>
      <c r="L70" s="37">
        <v>7140</v>
      </c>
    </row>
    <row r="71" spans="2:12" ht="14.25">
      <c r="B71" s="2" t="s">
        <v>30</v>
      </c>
      <c r="C71" s="37">
        <v>38311</v>
      </c>
      <c r="D71" s="37">
        <v>39386</v>
      </c>
      <c r="E71" s="37">
        <v>33834</v>
      </c>
      <c r="F71" s="37">
        <v>37096</v>
      </c>
      <c r="G71" s="37">
        <v>37167</v>
      </c>
      <c r="H71" s="37">
        <v>38218</v>
      </c>
      <c r="I71" s="37">
        <v>39668</v>
      </c>
      <c r="J71" s="37">
        <v>43635</v>
      </c>
      <c r="K71" s="37">
        <v>42855</v>
      </c>
      <c r="L71" s="37">
        <v>45463</v>
      </c>
    </row>
    <row r="72" spans="2:12" ht="14.25">
      <c r="B72" s="2" t="s">
        <v>31</v>
      </c>
      <c r="C72" s="37">
        <v>88147</v>
      </c>
      <c r="D72" s="37">
        <v>87603</v>
      </c>
      <c r="E72" s="37">
        <v>92258</v>
      </c>
      <c r="F72" s="37">
        <v>95488</v>
      </c>
      <c r="G72" s="37">
        <v>96580</v>
      </c>
      <c r="H72" s="37">
        <v>95528</v>
      </c>
      <c r="I72" s="37">
        <v>88776</v>
      </c>
      <c r="J72" s="37">
        <v>95192</v>
      </c>
      <c r="K72" s="37">
        <v>91552</v>
      </c>
      <c r="L72" s="37">
        <v>85528</v>
      </c>
    </row>
    <row r="73" spans="2:12" ht="14.25">
      <c r="B73" s="2" t="s">
        <v>32</v>
      </c>
      <c r="C73" s="37">
        <v>70995</v>
      </c>
      <c r="D73" s="37">
        <v>70015</v>
      </c>
      <c r="E73" s="37">
        <v>73090</v>
      </c>
      <c r="F73" s="37">
        <v>77443</v>
      </c>
      <c r="G73" s="37">
        <v>76622</v>
      </c>
      <c r="H73" s="37">
        <v>73638</v>
      </c>
      <c r="I73" s="37">
        <v>70749</v>
      </c>
      <c r="J73" s="37">
        <v>70138</v>
      </c>
      <c r="K73" s="37">
        <v>71096</v>
      </c>
      <c r="L73" s="37">
        <v>67514</v>
      </c>
    </row>
    <row r="74" spans="2:12" ht="14.25">
      <c r="B74" s="2" t="s">
        <v>33</v>
      </c>
      <c r="C74" s="37">
        <v>49766</v>
      </c>
      <c r="D74" s="37">
        <v>52990</v>
      </c>
      <c r="E74" s="37">
        <v>52423</v>
      </c>
      <c r="F74" s="37">
        <v>53021</v>
      </c>
      <c r="G74" s="37">
        <v>51892</v>
      </c>
      <c r="H74" s="37">
        <v>49141</v>
      </c>
      <c r="I74" s="37">
        <v>47519</v>
      </c>
      <c r="J74" s="37">
        <v>45886</v>
      </c>
      <c r="K74" s="37">
        <v>46938</v>
      </c>
      <c r="L74" s="37">
        <v>46257</v>
      </c>
    </row>
    <row r="75" spans="2:12" ht="14.25">
      <c r="B75" s="2" t="s">
        <v>34</v>
      </c>
      <c r="C75" s="37">
        <v>12942</v>
      </c>
      <c r="D75" s="37">
        <v>12240</v>
      </c>
      <c r="E75" s="37">
        <v>12780</v>
      </c>
      <c r="F75" s="37">
        <v>12946</v>
      </c>
      <c r="G75" s="37">
        <v>13471</v>
      </c>
      <c r="H75" s="37">
        <v>13235</v>
      </c>
      <c r="I75" s="37">
        <v>13741</v>
      </c>
      <c r="J75" s="37">
        <v>14128</v>
      </c>
      <c r="K75" s="37">
        <v>14812</v>
      </c>
      <c r="L75" s="37">
        <v>14999</v>
      </c>
    </row>
    <row r="76" spans="2:12" ht="14.25">
      <c r="B76" s="2" t="s">
        <v>35</v>
      </c>
      <c r="C76" s="37">
        <v>14379</v>
      </c>
      <c r="D76" s="37">
        <v>13544</v>
      </c>
      <c r="E76" s="37">
        <v>14411</v>
      </c>
      <c r="F76" s="37">
        <v>15736</v>
      </c>
      <c r="G76" s="37">
        <v>14908</v>
      </c>
      <c r="H76" s="37">
        <v>15705</v>
      </c>
      <c r="I76" s="37">
        <v>17458</v>
      </c>
      <c r="J76" s="37">
        <v>18051</v>
      </c>
      <c r="K76" s="37">
        <v>19241</v>
      </c>
      <c r="L76" s="37">
        <v>18289</v>
      </c>
    </row>
    <row r="77" spans="2:12" ht="14.25">
      <c r="B77" s="2" t="s">
        <v>36</v>
      </c>
      <c r="C77" s="37">
        <v>10527</v>
      </c>
      <c r="D77" s="37">
        <v>9039</v>
      </c>
      <c r="E77" s="37">
        <v>8001</v>
      </c>
      <c r="F77" s="37">
        <v>7905</v>
      </c>
      <c r="G77" s="37">
        <v>8105</v>
      </c>
      <c r="H77" s="37">
        <v>8221</v>
      </c>
      <c r="I77" s="37">
        <v>8390</v>
      </c>
      <c r="J77" s="37">
        <v>8597</v>
      </c>
      <c r="K77" s="37">
        <v>9087</v>
      </c>
      <c r="L77" s="37">
        <v>9016</v>
      </c>
    </row>
    <row r="78" spans="2:12" ht="14.25">
      <c r="B78" s="2" t="s">
        <v>37</v>
      </c>
      <c r="C78" s="37">
        <v>4956</v>
      </c>
      <c r="D78" s="37">
        <v>5022</v>
      </c>
      <c r="E78" s="37">
        <v>4891</v>
      </c>
      <c r="F78" s="37">
        <v>5783</v>
      </c>
      <c r="G78" s="37">
        <v>5872</v>
      </c>
      <c r="H78" s="37">
        <v>6202</v>
      </c>
      <c r="I78" s="37">
        <v>6548</v>
      </c>
      <c r="J78" s="37">
        <v>6549</v>
      </c>
      <c r="K78" s="37">
        <v>6025</v>
      </c>
      <c r="L78" s="37">
        <v>6220</v>
      </c>
    </row>
    <row r="79" spans="2:12" ht="14.25">
      <c r="B79" s="2" t="s">
        <v>38</v>
      </c>
      <c r="C79" s="37">
        <v>15243</v>
      </c>
      <c r="D79" s="37">
        <v>16740</v>
      </c>
      <c r="E79" s="37">
        <v>17750</v>
      </c>
      <c r="F79" s="37">
        <v>17906</v>
      </c>
      <c r="G79" s="37">
        <v>19125</v>
      </c>
      <c r="H79" s="37">
        <v>18480</v>
      </c>
      <c r="I79" s="37">
        <v>17361</v>
      </c>
      <c r="J79" s="37">
        <v>16482</v>
      </c>
      <c r="K79" s="37">
        <v>16139</v>
      </c>
      <c r="L79" s="37">
        <v>18444</v>
      </c>
    </row>
    <row r="80" spans="2:12" ht="14.25">
      <c r="B80" s="2" t="s">
        <v>39</v>
      </c>
      <c r="C80" s="37">
        <v>136219</v>
      </c>
      <c r="D80" s="37">
        <v>144217</v>
      </c>
      <c r="E80" s="37">
        <v>142697</v>
      </c>
      <c r="F80" s="37">
        <v>154452</v>
      </c>
      <c r="G80" s="37">
        <v>160772</v>
      </c>
      <c r="H80" s="37">
        <v>153758</v>
      </c>
      <c r="I80" s="37">
        <v>143872</v>
      </c>
      <c r="J80" s="37">
        <v>145797</v>
      </c>
      <c r="K80" s="37">
        <v>145160</v>
      </c>
      <c r="L80" s="37">
        <f>K80*L66/K66</f>
        <v>142900.34787007366</v>
      </c>
    </row>
    <row r="82" ht="14.25">
      <c r="B82" s="1" t="s">
        <v>41</v>
      </c>
    </row>
    <row r="83" spans="2:3" ht="14.25">
      <c r="B83" s="1" t="s">
        <v>40</v>
      </c>
      <c r="C83" s="35" t="s">
        <v>42</v>
      </c>
    </row>
    <row r="85" spans="2:3" ht="14.25">
      <c r="B85" s="1" t="s">
        <v>5</v>
      </c>
      <c r="C85" s="35" t="s">
        <v>6</v>
      </c>
    </row>
    <row r="86" spans="2:3" ht="14.25">
      <c r="B86" s="1" t="s">
        <v>7</v>
      </c>
      <c r="C86" s="35" t="s">
        <v>8</v>
      </c>
    </row>
    <row r="87" spans="2:3" ht="14.25">
      <c r="B87" s="1" t="s">
        <v>9</v>
      </c>
      <c r="C87" s="35" t="s">
        <v>10</v>
      </c>
    </row>
    <row r="88" spans="2:7" ht="14.25">
      <c r="B88" s="1" t="s">
        <v>11</v>
      </c>
      <c r="C88" s="38" t="s">
        <v>55</v>
      </c>
      <c r="D88" s="39"/>
      <c r="E88" s="39"/>
      <c r="F88" s="39"/>
      <c r="G88" s="39"/>
    </row>
    <row r="90" spans="2:12" ht="19.5" customHeight="1">
      <c r="B90" s="13"/>
      <c r="C90" s="40" t="s">
        <v>14</v>
      </c>
      <c r="D90" s="41" t="s">
        <v>15</v>
      </c>
      <c r="E90" s="41" t="s">
        <v>16</v>
      </c>
      <c r="F90" s="41" t="s">
        <v>17</v>
      </c>
      <c r="G90" s="41" t="s">
        <v>18</v>
      </c>
      <c r="H90" s="41" t="s">
        <v>19</v>
      </c>
      <c r="I90" s="41" t="s">
        <v>20</v>
      </c>
      <c r="J90" s="41" t="s">
        <v>21</v>
      </c>
      <c r="K90" s="41" t="s">
        <v>22</v>
      </c>
      <c r="L90" s="42" t="s">
        <v>23</v>
      </c>
    </row>
    <row r="91" spans="2:12" ht="19.5" customHeight="1">
      <c r="B91" s="14" t="s">
        <v>54</v>
      </c>
      <c r="C91" s="15">
        <f>Data!B92/Data!B14</f>
        <v>0.15090646923918558</v>
      </c>
      <c r="D91" s="16">
        <f>Data!C92/Data!C14</f>
        <v>0.15036265827532383</v>
      </c>
      <c r="E91" s="16">
        <f>Data!D92/Data!D14</f>
        <v>0.14977435789008328</v>
      </c>
      <c r="F91" s="16">
        <f>Data!E92/Data!E14</f>
        <v>0.14778956730589832</v>
      </c>
      <c r="G91" s="16">
        <f>Data!F92/Data!F14</f>
        <v>0.144592312098634</v>
      </c>
      <c r="H91" s="16">
        <f>Data!G92/Data!G14</f>
        <v>0.1441456369175645</v>
      </c>
      <c r="I91" s="16">
        <f>Data!H92/Data!H14</f>
        <v>0.14295418932687998</v>
      </c>
      <c r="J91" s="16">
        <f>Data!I92/Data!I14</f>
        <v>0.14270541432166037</v>
      </c>
      <c r="K91" s="16">
        <f>Data!J92/Data!J14</f>
        <v>0.14290702467242336</v>
      </c>
      <c r="L91" s="17">
        <f>Data!K92/Data!K14</f>
        <v>0.15300653236255884</v>
      </c>
    </row>
    <row r="92" spans="2:12" ht="19.5" customHeight="1">
      <c r="B92" s="18" t="s">
        <v>58</v>
      </c>
      <c r="C92" s="19">
        <f>Data!B93/Data!B14</f>
        <v>0.15710410514074719</v>
      </c>
      <c r="D92" s="20">
        <f>Data!C93/Data!C14</f>
        <v>0.1565801816915081</v>
      </c>
      <c r="E92" s="20">
        <f>Data!D93/Data!D14</f>
        <v>0.1560890233994854</v>
      </c>
      <c r="F92" s="20">
        <f>Data!E93/Data!E14</f>
        <v>0.15403707477716844</v>
      </c>
      <c r="G92" s="20">
        <f>Data!F93/Data!F14</f>
        <v>0.15065636145866518</v>
      </c>
      <c r="H92" s="20">
        <f>Data!G93/Data!G14</f>
        <v>0.15033455232166645</v>
      </c>
      <c r="I92" s="20">
        <f>Data!H93/Data!H14</f>
        <v>0.14919188674760125</v>
      </c>
      <c r="J92" s="20">
        <f>Data!I93/Data!I14</f>
        <v>0.14897793165799628</v>
      </c>
      <c r="K92" s="20">
        <f>Data!J93/Data!J14</f>
        <v>0.1492505170452562</v>
      </c>
      <c r="L92" s="21">
        <f>Data!K93/Data!K14</f>
        <v>0.1598714496963543</v>
      </c>
    </row>
    <row r="93" spans="2:12" ht="19.5" customHeight="1">
      <c r="B93" s="22" t="s">
        <v>26</v>
      </c>
      <c r="C93" s="23">
        <f>Data!B94/Data!B15</f>
        <v>0.16284242489516831</v>
      </c>
      <c r="D93" s="24">
        <f>Data!C94/Data!C15</f>
        <v>0.16506862693389085</v>
      </c>
      <c r="E93" s="24">
        <f>Data!D94/Data!D15</f>
        <v>0.16702063945321605</v>
      </c>
      <c r="F93" s="24">
        <f>Data!E94/Data!E15</f>
        <v>0.1686965309454926</v>
      </c>
      <c r="G93" s="24">
        <f>Data!F94/Data!F15</f>
        <v>0.1639907249259044</v>
      </c>
      <c r="H93" s="24">
        <f>Data!G94/Data!G15</f>
        <v>0.16321266392158792</v>
      </c>
      <c r="I93" s="24">
        <f>Data!H94/Data!H15</f>
        <v>0.16262826662583058</v>
      </c>
      <c r="J93" s="24">
        <f>Data!I94/Data!I15</f>
        <v>0.16175621591680384</v>
      </c>
      <c r="K93" s="24">
        <f>Data!J94/Data!J15</f>
        <v>0.16033954532240902</v>
      </c>
      <c r="L93" s="25">
        <f>Data!K94/Data!K15</f>
        <v>0.17187493136959686</v>
      </c>
    </row>
    <row r="94" spans="2:12" ht="19.5" customHeight="1">
      <c r="B94" s="22" t="s">
        <v>27</v>
      </c>
      <c r="C94" s="23">
        <f>Data!B95/Data!B16</f>
        <v>0.22717253546970448</v>
      </c>
      <c r="D94" s="24">
        <f>Data!C95/Data!C16</f>
        <v>0.22426372234465966</v>
      </c>
      <c r="E94" s="24">
        <f>Data!D95/Data!D16</f>
        <v>0.22130375290316268</v>
      </c>
      <c r="F94" s="24">
        <f>Data!E95/Data!E16</f>
        <v>0.21831682545712702</v>
      </c>
      <c r="G94" s="24">
        <f>Data!F95/Data!F16</f>
        <v>0.21542156368248555</v>
      </c>
      <c r="H94" s="24">
        <f>Data!G95/Data!G16</f>
        <v>0.21003727610120798</v>
      </c>
      <c r="I94" s="24">
        <f>Data!H95/Data!H16</f>
        <v>0.20460810006374133</v>
      </c>
      <c r="J94" s="24">
        <f>Data!I95/Data!I16</f>
        <v>0.20433066183601398</v>
      </c>
      <c r="K94" s="24">
        <f>Data!J95/Data!J16</f>
        <v>0.20248656159995443</v>
      </c>
      <c r="L94" s="25">
        <f>Data!K95/Data!K16</f>
        <v>0.20601316648723061</v>
      </c>
    </row>
    <row r="95" spans="2:16" ht="19.5" customHeight="1">
      <c r="B95" s="22" t="s">
        <v>50</v>
      </c>
      <c r="C95" s="23">
        <f>Data!B96/Data!B17</f>
        <v>0.10977507537946131</v>
      </c>
      <c r="D95" s="24">
        <f>Data!C96/Data!C17</f>
        <v>0.11062616595019872</v>
      </c>
      <c r="E95" s="24">
        <f>Data!D96/Data!D17</f>
        <v>0.11103559777094114</v>
      </c>
      <c r="F95" s="24">
        <f>Data!E96/Data!E17</f>
        <v>0.10960680247689814</v>
      </c>
      <c r="G95" s="24">
        <f>Data!F96/Data!F17</f>
        <v>0.10899258638805005</v>
      </c>
      <c r="H95" s="24">
        <f>Data!G96/Data!G17</f>
        <v>0.10833168287189503</v>
      </c>
      <c r="I95" s="24">
        <f>Data!H96/Data!H17</f>
        <v>0.10809103303789239</v>
      </c>
      <c r="J95" s="24">
        <f>Data!I96/Data!I17</f>
        <v>0.1090448130497024</v>
      </c>
      <c r="K95" s="24">
        <f>Data!J96/Data!J17</f>
        <v>0.11109059716143013</v>
      </c>
      <c r="L95" s="25">
        <f>Data!K96/Data!K17</f>
        <v>0.11818916166883366</v>
      </c>
      <c r="P95" s="12"/>
    </row>
    <row r="96" spans="2:12" ht="19.5" customHeight="1">
      <c r="B96" s="22" t="s">
        <v>57</v>
      </c>
      <c r="C96" s="23">
        <f>Data!B97/Data!B17</f>
        <v>0.1332173159778079</v>
      </c>
      <c r="D96" s="24">
        <f>Data!C97/Data!C17</f>
        <v>0.13425015518193265</v>
      </c>
      <c r="E96" s="24">
        <f>Data!D97/Data!D17</f>
        <v>0.13474702032228142</v>
      </c>
      <c r="F96" s="24">
        <f>Data!E97/Data!E17</f>
        <v>0.1330131087444831</v>
      </c>
      <c r="G96" s="24">
        <f>Data!F97/Data!F17</f>
        <v>0.1322677280785725</v>
      </c>
      <c r="H96" s="24">
        <f>Data!G97/Data!G17</f>
        <v>0.13146568998169006</v>
      </c>
      <c r="I96" s="24">
        <f>Data!H97/Data!H17</f>
        <v>0.1311736498727171</v>
      </c>
      <c r="J96" s="24">
        <f>Data!I97/Data!I17</f>
        <v>0.13233110763594252</v>
      </c>
      <c r="K96" s="24">
        <f>Data!J97/Data!J17</f>
        <v>0.1348137647190038</v>
      </c>
      <c r="L96" s="25">
        <f>Data!K97/Data!K17</f>
        <v>0.14342821301432748</v>
      </c>
    </row>
    <row r="97" spans="2:12" ht="19.5" customHeight="1">
      <c r="B97" s="22" t="s">
        <v>29</v>
      </c>
      <c r="C97" s="23">
        <f>Data!B98/Data!B18</f>
        <v>0.19082896276528577</v>
      </c>
      <c r="D97" s="24">
        <f>Data!C98/Data!C18</f>
        <v>0.19297541328444598</v>
      </c>
      <c r="E97" s="24">
        <f>Data!D98/Data!D18</f>
        <v>0.18297225503992054</v>
      </c>
      <c r="F97" s="24">
        <f>Data!E98/Data!E18</f>
        <v>0.18421330095691488</v>
      </c>
      <c r="G97" s="24">
        <f>Data!F98/Data!F18</f>
        <v>0.1818583173549561</v>
      </c>
      <c r="H97" s="24">
        <f>Data!G98/Data!G18</f>
        <v>0.1847807375460424</v>
      </c>
      <c r="I97" s="24">
        <f>Data!H98/Data!H18</f>
        <v>0.18271499674105018</v>
      </c>
      <c r="J97" s="24">
        <f>Data!I98/Data!I18</f>
        <v>0.18282138333497205</v>
      </c>
      <c r="K97" s="24">
        <f>Data!J98/Data!J18</f>
        <v>0.17982228778494644</v>
      </c>
      <c r="L97" s="25">
        <f>Data!K98/Data!K18</f>
        <v>0.1984244828719529</v>
      </c>
    </row>
    <row r="98" spans="2:12" ht="19.5" customHeight="1">
      <c r="B98" s="22" t="s">
        <v>30</v>
      </c>
      <c r="C98" s="23">
        <f>Data!B99/Data!B19</f>
        <v>0.15415628229442002</v>
      </c>
      <c r="D98" s="24">
        <f>Data!C99/Data!C19</f>
        <v>0.1507762519520973</v>
      </c>
      <c r="E98" s="24">
        <f>Data!D99/Data!D19</f>
        <v>0.15385737327979684</v>
      </c>
      <c r="F98" s="24">
        <f>Data!E99/Data!E19</f>
        <v>0.15265934641134785</v>
      </c>
      <c r="G98" s="24">
        <f>Data!F99/Data!F19</f>
        <v>0.15080191605457097</v>
      </c>
      <c r="H98" s="24">
        <f>Data!G99/Data!G19</f>
        <v>0.14817431294326242</v>
      </c>
      <c r="I98" s="24">
        <f>Data!H99/Data!H19</f>
        <v>0.1444843236673693</v>
      </c>
      <c r="J98" s="24">
        <f>Data!I99/Data!I19</f>
        <v>0.1448173251777153</v>
      </c>
      <c r="K98" s="24">
        <f>Data!J99/Data!J19</f>
        <v>0.14601575037594786</v>
      </c>
      <c r="L98" s="25">
        <f>Data!K99/Data!K19</f>
        <v>0.16665022980682948</v>
      </c>
    </row>
    <row r="99" spans="2:16" ht="19.5" customHeight="1">
      <c r="B99" s="26" t="s">
        <v>31</v>
      </c>
      <c r="C99" s="27">
        <f>Data!B100/Data!B20</f>
        <v>0.18486646258242123</v>
      </c>
      <c r="D99" s="28">
        <f>Data!C100/Data!C20</f>
        <v>0.18578646367962887</v>
      </c>
      <c r="E99" s="28">
        <f>Data!D100/Data!D20</f>
        <v>0.18684195151067906</v>
      </c>
      <c r="F99" s="28">
        <f>Data!E100/Data!E20</f>
        <v>0.1871852347669972</v>
      </c>
      <c r="G99" s="28">
        <f>Data!F100/Data!F20</f>
        <v>0.18453431977985896</v>
      </c>
      <c r="H99" s="28">
        <f>Data!G100/Data!G20</f>
        <v>0.18343741705437228</v>
      </c>
      <c r="I99" s="28">
        <f>Data!H100/Data!H20</f>
        <v>0.18357346970792165</v>
      </c>
      <c r="J99" s="28">
        <f>Data!I100/Data!I20</f>
        <v>0.18139187446771055</v>
      </c>
      <c r="K99" s="28">
        <f>Data!J100/Data!J20</f>
        <v>0.17852373311009376</v>
      </c>
      <c r="L99" s="29">
        <f>Data!K100/Data!K20</f>
        <v>0.1916532961555237</v>
      </c>
      <c r="N99">
        <f>L99/L96</f>
        <v>1.3362314995612397</v>
      </c>
      <c r="O99">
        <f>L99/L100</f>
        <v>1.2261425764794622</v>
      </c>
      <c r="P99">
        <f>L99/L107</f>
        <v>1.4394847067613714</v>
      </c>
    </row>
    <row r="100" spans="2:12" ht="19.5" customHeight="1">
      <c r="B100" s="22" t="s">
        <v>32</v>
      </c>
      <c r="C100" s="23">
        <f>Data!B101/Data!B21</f>
        <v>0.1545836285417241</v>
      </c>
      <c r="D100" s="24">
        <f>Data!C101/Data!C21</f>
        <v>0.15474140139410883</v>
      </c>
      <c r="E100" s="24">
        <f>Data!D101/Data!D21</f>
        <v>0.1545985458083327</v>
      </c>
      <c r="F100" s="24">
        <f>Data!E101/Data!E21</f>
        <v>0.15239570872454425</v>
      </c>
      <c r="G100" s="24">
        <f>Data!F101/Data!F21</f>
        <v>0.14898232517880797</v>
      </c>
      <c r="H100" s="24">
        <f>Data!G101/Data!G21</f>
        <v>0.14737904446536268</v>
      </c>
      <c r="I100" s="24">
        <f>Data!H101/Data!H21</f>
        <v>0.14487072053988076</v>
      </c>
      <c r="J100" s="24">
        <f>Data!I101/Data!I21</f>
        <v>0.14579357692949857</v>
      </c>
      <c r="K100" s="24">
        <f>Data!J101/Data!J21</f>
        <v>0.1442725394120193</v>
      </c>
      <c r="L100" s="25">
        <f>Data!K101/Data!K21</f>
        <v>0.1563058814137296</v>
      </c>
    </row>
    <row r="101" spans="2:12" ht="19.5" customHeight="1">
      <c r="B101" s="22" t="s">
        <v>33</v>
      </c>
      <c r="C101" s="23">
        <f>Data!B102/Data!B22</f>
        <v>0.13547502956721785</v>
      </c>
      <c r="D101" s="24">
        <f>Data!C102/Data!C22</f>
        <v>0.13577473759816777</v>
      </c>
      <c r="E101" s="24">
        <f>Data!D102/Data!D22</f>
        <v>0.13541007438195496</v>
      </c>
      <c r="F101" s="24">
        <f>Data!E102/Data!E22</f>
        <v>0.1339899539362515</v>
      </c>
      <c r="G101" s="24">
        <f>Data!F102/Data!F22</f>
        <v>0.13158568701828988</v>
      </c>
      <c r="H101" s="24">
        <f>Data!G102/Data!G22</f>
        <v>0.13137342003452926</v>
      </c>
      <c r="I101" s="24">
        <f>Data!H102/Data!H22</f>
        <v>0.12935519660925743</v>
      </c>
      <c r="J101" s="24">
        <f>Data!I102/Data!I22</f>
        <v>0.1277705910209173</v>
      </c>
      <c r="K101" s="24">
        <f>Data!J102/Data!J22</f>
        <v>0.12743185830942397</v>
      </c>
      <c r="L101" s="25">
        <f>Data!K102/Data!K22</f>
        <v>0.13546139932271403</v>
      </c>
    </row>
    <row r="102" spans="2:12" ht="19.5" customHeight="1">
      <c r="B102" s="22" t="s">
        <v>59</v>
      </c>
      <c r="C102" s="23">
        <f>Data!B103/Data!B22</f>
        <v>0.1641279735327668</v>
      </c>
      <c r="D102" s="24">
        <f>Data!C103/Data!C22</f>
        <v>0.16449106975742495</v>
      </c>
      <c r="E102" s="24">
        <f>Data!D103/Data!D22</f>
        <v>0.1640492803377057</v>
      </c>
      <c r="F102" s="24">
        <f>Data!E103/Data!E22</f>
        <v>0.1623288046775759</v>
      </c>
      <c r="G102" s="24">
        <f>Data!F103/Data!F22</f>
        <v>0.15941603574637508</v>
      </c>
      <c r="H102" s="24">
        <f>Data!G103/Data!G22</f>
        <v>0.15915887433438763</v>
      </c>
      <c r="I102" s="24">
        <f>Data!H103/Data!H22</f>
        <v>0.15671379702394592</v>
      </c>
      <c r="J102" s="24">
        <f>Data!I103/Data!I22</f>
        <v>0.15479404764360777</v>
      </c>
      <c r="K102" s="24">
        <f>Data!J103/Data!J22</f>
        <v>0.1543836730256116</v>
      </c>
      <c r="L102" s="25">
        <f>Data!K103/Data!K22</f>
        <v>0.16411146049404438</v>
      </c>
    </row>
    <row r="103" spans="2:12" ht="19.5" customHeight="1">
      <c r="B103" s="22" t="s">
        <v>34</v>
      </c>
      <c r="C103" s="23">
        <f>Data!B104/Data!B23</f>
        <v>0.156437678181213</v>
      </c>
      <c r="D103" s="24">
        <f>Data!C104/Data!C23</f>
        <v>0.1564848586589511</v>
      </c>
      <c r="E103" s="24">
        <f>Data!D104/Data!D23</f>
        <v>0.15569380530114937</v>
      </c>
      <c r="F103" s="24">
        <f>Data!E104/Data!E23</f>
        <v>0.15422389784079812</v>
      </c>
      <c r="G103" s="24">
        <f>Data!F104/Data!F23</f>
        <v>0.15474321231562116</v>
      </c>
      <c r="H103" s="24">
        <f>Data!G104/Data!G23</f>
        <v>0.1533989209058271</v>
      </c>
      <c r="I103" s="24">
        <f>Data!H104/Data!H23</f>
        <v>0.15273962955137688</v>
      </c>
      <c r="J103" s="24">
        <f>Data!I104/Data!I23</f>
        <v>0.1506082165562191</v>
      </c>
      <c r="K103" s="24">
        <f>Data!J104/Data!J23</f>
        <v>0.1515687567567872</v>
      </c>
      <c r="L103" s="25">
        <f>Data!K104/Data!K23</f>
        <v>0.1620185532682759</v>
      </c>
    </row>
    <row r="104" spans="2:12" ht="19.5" customHeight="1">
      <c r="B104" s="22" t="s">
        <v>36</v>
      </c>
      <c r="C104" s="23">
        <f>Data!B106/Data!B25</f>
        <v>0.17691246637539404</v>
      </c>
      <c r="D104" s="24">
        <f>Data!C106/Data!C25</f>
        <v>0.16676855859601067</v>
      </c>
      <c r="E104" s="24">
        <f>Data!D106/Data!D25</f>
        <v>0.17324366848840098</v>
      </c>
      <c r="F104" s="24">
        <f>Data!E106/Data!E25</f>
        <v>0.16719268366594806</v>
      </c>
      <c r="G104" s="24">
        <f>Data!F106/Data!F25</f>
        <v>0.1619520653627426</v>
      </c>
      <c r="H104" s="24">
        <f>Data!G106/Data!G25</f>
        <v>0.15932942905663378</v>
      </c>
      <c r="I104" s="24">
        <f>Data!H106/Data!H25</f>
        <v>0.1555290160531895</v>
      </c>
      <c r="J104" s="24">
        <f>Data!I106/Data!I25</f>
        <v>0.15369093442740264</v>
      </c>
      <c r="K104" s="24">
        <f>Data!J106/Data!J25</f>
        <v>0.15364271034832533</v>
      </c>
      <c r="L104" s="25">
        <f>Data!K106/Data!K25</f>
        <v>0.1687663789028258</v>
      </c>
    </row>
    <row r="105" spans="2:12" ht="19.5" customHeight="1">
      <c r="B105" s="22" t="s">
        <v>37</v>
      </c>
      <c r="C105" s="23">
        <f>Data!B107/Data!B26</f>
        <v>0.2004102970574008</v>
      </c>
      <c r="D105" s="24">
        <f>Data!C107/Data!C26</f>
        <v>0.2060911776391936</v>
      </c>
      <c r="E105" s="24">
        <f>Data!D107/Data!D26</f>
        <v>0.2085859590305992</v>
      </c>
      <c r="F105" s="24">
        <f>Data!E107/Data!E26</f>
        <v>0.20697830839078526</v>
      </c>
      <c r="G105" s="24">
        <f>Data!F107/Data!F26</f>
        <v>0.20219168779675684</v>
      </c>
      <c r="H105" s="24">
        <f>Data!G107/Data!G26</f>
        <v>0.19518234308462384</v>
      </c>
      <c r="I105" s="24">
        <f>Data!H107/Data!H26</f>
        <v>0.18436233757607035</v>
      </c>
      <c r="J105" s="24">
        <f>Data!I107/Data!I26</f>
        <v>0.18466177215692897</v>
      </c>
      <c r="K105" s="24">
        <f>Data!J107/Data!J26</f>
        <v>0.18644860940251345</v>
      </c>
      <c r="L105" s="25">
        <f>Data!K107/Data!K26</f>
        <v>0.19269241319852654</v>
      </c>
    </row>
    <row r="106" spans="2:12" ht="19.5" customHeight="1">
      <c r="B106" s="22" t="s">
        <v>38</v>
      </c>
      <c r="C106" s="23">
        <f>Data!B108/Data!B27</f>
        <v>0.19811808160446914</v>
      </c>
      <c r="D106" s="24">
        <f>Data!C108/Data!C27</f>
        <v>0.20509925053578096</v>
      </c>
      <c r="E106" s="24">
        <f>Data!D108/Data!D27</f>
        <v>0.2072686654519071</v>
      </c>
      <c r="F106" s="24">
        <f>Data!E108/Data!E27</f>
        <v>0.20524342707055315</v>
      </c>
      <c r="G106" s="24">
        <f>Data!F108/Data!F27</f>
        <v>0.20074906163585127</v>
      </c>
      <c r="H106" s="24">
        <f>Data!G108/Data!G27</f>
        <v>0.20470605212229706</v>
      </c>
      <c r="I106" s="24">
        <f>Data!H108/Data!H27</f>
        <v>0.20505551645991665</v>
      </c>
      <c r="J106" s="24">
        <f>Data!I108/Data!I27</f>
        <v>0.2061521244483272</v>
      </c>
      <c r="K106" s="24">
        <f>Data!J108/Data!J27</f>
        <v>0.20398788795794412</v>
      </c>
      <c r="L106" s="25">
        <f>Data!K108/Data!K27</f>
        <v>0.21105689683360201</v>
      </c>
    </row>
    <row r="107" spans="2:12" ht="19.5" customHeight="1">
      <c r="B107" s="30" t="s">
        <v>39</v>
      </c>
      <c r="C107" s="31">
        <f>Data!B109/Data!B28</f>
        <v>0.13751796377341324</v>
      </c>
      <c r="D107" s="32">
        <f>Data!C109/Data!C28</f>
        <v>0.13458460130199112</v>
      </c>
      <c r="E107" s="32">
        <f>Data!D109/Data!D28</f>
        <v>0.12771065287441577</v>
      </c>
      <c r="F107" s="32">
        <f>Data!E109/Data!E28</f>
        <v>0.12526007796188263</v>
      </c>
      <c r="G107" s="32">
        <f>Data!F109/Data!F28</f>
        <v>0.12362841827332212</v>
      </c>
      <c r="H107" s="32">
        <f>Data!G109/Data!G28</f>
        <v>0.12278833796879693</v>
      </c>
      <c r="I107" s="32">
        <f>Data!H109/Data!H28</f>
        <v>0.12226104513803793</v>
      </c>
      <c r="J107" s="32">
        <f>Data!I109/Data!I28</f>
        <v>0.12199175547628363</v>
      </c>
      <c r="K107" s="32">
        <f>Data!J109/Data!J28</f>
        <v>0.12435201936885501</v>
      </c>
      <c r="L107" s="33">
        <f>Data!K109/Data!K28</f>
        <v>0.13314021000383908</v>
      </c>
    </row>
    <row r="108" spans="2:12" s="9" customFormat="1" ht="19.5" customHeight="1">
      <c r="B108" s="11" t="s">
        <v>60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2:12" s="9" customFormat="1" ht="15">
      <c r="B109" s="10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2:12" s="9" customFormat="1" ht="14.25">
      <c r="B110" s="1" t="s">
        <v>40</v>
      </c>
      <c r="C110" s="35" t="s">
        <v>42</v>
      </c>
      <c r="D110" s="44"/>
      <c r="E110" s="44"/>
      <c r="F110" s="44"/>
      <c r="G110" s="44"/>
      <c r="H110" s="44"/>
      <c r="I110" s="44"/>
      <c r="J110" s="44"/>
      <c r="K110" s="44"/>
      <c r="L110" s="44"/>
    </row>
    <row r="112" spans="2:3" ht="14.25">
      <c r="B112" s="1" t="s">
        <v>5</v>
      </c>
      <c r="C112" s="35" t="s">
        <v>6</v>
      </c>
    </row>
    <row r="113" spans="2:3" ht="14.25">
      <c r="B113" s="1" t="s">
        <v>7</v>
      </c>
      <c r="C113" s="35" t="s">
        <v>8</v>
      </c>
    </row>
    <row r="114" spans="2:3" ht="14.25">
      <c r="B114" s="1" t="s">
        <v>9</v>
      </c>
      <c r="C114" s="35" t="s">
        <v>10</v>
      </c>
    </row>
    <row r="115" spans="2:3" ht="14.25">
      <c r="B115" s="1" t="s">
        <v>11</v>
      </c>
      <c r="C115" s="35" t="s">
        <v>46</v>
      </c>
    </row>
    <row r="117" spans="2:12" ht="14.25">
      <c r="B117" s="2" t="s">
        <v>13</v>
      </c>
      <c r="C117" s="36" t="s">
        <v>14</v>
      </c>
      <c r="D117" s="36" t="s">
        <v>15</v>
      </c>
      <c r="E117" s="36" t="s">
        <v>16</v>
      </c>
      <c r="F117" s="36" t="s">
        <v>17</v>
      </c>
      <c r="G117" s="36" t="s">
        <v>18</v>
      </c>
      <c r="H117" s="36" t="s">
        <v>19</v>
      </c>
      <c r="I117" s="36" t="s">
        <v>20</v>
      </c>
      <c r="J117" s="36" t="s">
        <v>21</v>
      </c>
      <c r="K117" s="36" t="s">
        <v>22</v>
      </c>
      <c r="L117" s="36" t="s">
        <v>23</v>
      </c>
    </row>
    <row r="118" spans="2:12" ht="14.25">
      <c r="B118" s="2" t="s">
        <v>24</v>
      </c>
      <c r="C118" s="37">
        <v>2234686</v>
      </c>
      <c r="D118" s="37">
        <v>2250648</v>
      </c>
      <c r="E118" s="37">
        <v>2270768</v>
      </c>
      <c r="F118" s="37">
        <v>2295568</v>
      </c>
      <c r="G118" s="37">
        <v>2344056</v>
      </c>
      <c r="H118" s="37">
        <v>2385252</v>
      </c>
      <c r="I118" s="37">
        <v>2471436</v>
      </c>
      <c r="J118" s="37">
        <v>2534639</v>
      </c>
      <c r="K118" s="37">
        <v>2597882</v>
      </c>
      <c r="L118" s="37">
        <v>2491162</v>
      </c>
    </row>
    <row r="119" spans="2:12" ht="14.25">
      <c r="B119" s="2" t="s">
        <v>25</v>
      </c>
      <c r="C119" s="37">
        <v>2566478</v>
      </c>
      <c r="D119" s="37">
        <v>2618496</v>
      </c>
      <c r="E119" s="37">
        <v>2632255</v>
      </c>
      <c r="F119" s="37">
        <v>2703316</v>
      </c>
      <c r="G119" s="37">
        <v>2818607</v>
      </c>
      <c r="H119" s="37">
        <v>2831159</v>
      </c>
      <c r="I119" s="37">
        <v>2888429</v>
      </c>
      <c r="J119" s="37">
        <v>2965909</v>
      </c>
      <c r="K119" s="37">
        <v>3055143</v>
      </c>
      <c r="L119" s="37">
        <f>K119*L118/K118</f>
        <v>2929638.8928234614</v>
      </c>
    </row>
    <row r="120" spans="2:12" ht="14.25">
      <c r="B120" s="2" t="s">
        <v>26</v>
      </c>
      <c r="C120" s="37">
        <v>55994</v>
      </c>
      <c r="D120" s="37">
        <v>57901</v>
      </c>
      <c r="E120" s="37">
        <v>59315</v>
      </c>
      <c r="F120" s="37">
        <v>60778</v>
      </c>
      <c r="G120" s="37">
        <v>62573</v>
      </c>
      <c r="H120" s="37">
        <v>63572</v>
      </c>
      <c r="I120" s="37">
        <v>65855</v>
      </c>
      <c r="J120" s="37">
        <v>67602</v>
      </c>
      <c r="K120" s="37">
        <v>69741</v>
      </c>
      <c r="L120" s="37">
        <v>67094</v>
      </c>
    </row>
    <row r="121" spans="2:12" ht="14.25">
      <c r="B121" s="2" t="s">
        <v>27</v>
      </c>
      <c r="C121" s="37">
        <v>28544</v>
      </c>
      <c r="D121" s="37">
        <v>29669</v>
      </c>
      <c r="E121" s="37">
        <v>30206</v>
      </c>
      <c r="F121" s="37">
        <v>29711</v>
      </c>
      <c r="G121" s="37">
        <v>29260</v>
      </c>
      <c r="H121" s="37">
        <v>30166</v>
      </c>
      <c r="I121" s="37">
        <v>31704</v>
      </c>
      <c r="J121" s="37">
        <v>31913</v>
      </c>
      <c r="K121" s="37">
        <v>33169</v>
      </c>
      <c r="L121" s="37">
        <v>33389</v>
      </c>
    </row>
    <row r="122" spans="2:12" ht="14.25">
      <c r="B122" s="2" t="s">
        <v>28</v>
      </c>
      <c r="C122" s="37">
        <v>530749</v>
      </c>
      <c r="D122" s="37">
        <v>542345</v>
      </c>
      <c r="E122" s="37">
        <v>555703</v>
      </c>
      <c r="F122" s="37">
        <v>570071</v>
      </c>
      <c r="G122" s="37">
        <v>581595</v>
      </c>
      <c r="H122" s="37">
        <v>596550</v>
      </c>
      <c r="I122" s="37">
        <v>618472</v>
      </c>
      <c r="J122" s="37">
        <v>630627</v>
      </c>
      <c r="K122" s="37">
        <v>647764</v>
      </c>
      <c r="L122" s="37">
        <v>634324</v>
      </c>
    </row>
    <row r="123" spans="2:12" ht="14.25">
      <c r="B123" s="2" t="s">
        <v>29</v>
      </c>
      <c r="C123" s="37">
        <v>72740</v>
      </c>
      <c r="D123" s="37">
        <v>69521</v>
      </c>
      <c r="E123" s="37">
        <v>67042</v>
      </c>
      <c r="F123" s="37">
        <v>64761</v>
      </c>
      <c r="G123" s="37">
        <v>65494</v>
      </c>
      <c r="H123" s="37">
        <v>62302</v>
      </c>
      <c r="I123" s="37">
        <v>62655</v>
      </c>
      <c r="J123" s="37">
        <v>62437</v>
      </c>
      <c r="K123" s="37">
        <v>64852</v>
      </c>
      <c r="L123" s="37">
        <v>56903</v>
      </c>
    </row>
    <row r="124" spans="2:12" ht="14.25">
      <c r="B124" s="2" t="s">
        <v>30</v>
      </c>
      <c r="C124" s="37">
        <v>236565</v>
      </c>
      <c r="D124" s="37">
        <v>233120</v>
      </c>
      <c r="E124" s="37">
        <v>233468</v>
      </c>
      <c r="F124" s="37">
        <v>229307</v>
      </c>
      <c r="G124" s="37">
        <v>237558</v>
      </c>
      <c r="H124" s="37">
        <v>245927</v>
      </c>
      <c r="I124" s="37">
        <v>254906</v>
      </c>
      <c r="J124" s="37">
        <v>260801</v>
      </c>
      <c r="K124" s="37">
        <v>269107</v>
      </c>
      <c r="L124" s="37">
        <v>244749</v>
      </c>
    </row>
    <row r="125" spans="2:12" ht="14.25">
      <c r="B125" s="2" t="s">
        <v>31</v>
      </c>
      <c r="C125" s="37">
        <v>372057</v>
      </c>
      <c r="D125" s="37">
        <v>377989</v>
      </c>
      <c r="E125" s="37">
        <v>377842</v>
      </c>
      <c r="F125" s="37">
        <v>382302</v>
      </c>
      <c r="G125" s="37">
        <v>385971</v>
      </c>
      <c r="H125" s="37">
        <v>391413</v>
      </c>
      <c r="I125" s="37">
        <v>399191</v>
      </c>
      <c r="J125" s="37">
        <v>406328</v>
      </c>
      <c r="K125" s="37">
        <v>416442</v>
      </c>
      <c r="L125" s="37">
        <v>406745</v>
      </c>
    </row>
    <row r="126" spans="2:12" ht="14.25">
      <c r="B126" s="2" t="s">
        <v>32</v>
      </c>
      <c r="C126" s="37">
        <v>442022</v>
      </c>
      <c r="D126" s="37">
        <v>446196</v>
      </c>
      <c r="E126" s="37">
        <v>444915</v>
      </c>
      <c r="F126" s="37">
        <v>447225</v>
      </c>
      <c r="G126" s="37">
        <v>453325</v>
      </c>
      <c r="H126" s="37">
        <v>453986</v>
      </c>
      <c r="I126" s="37">
        <v>459757</v>
      </c>
      <c r="J126" s="37">
        <v>465898</v>
      </c>
      <c r="K126" s="37">
        <v>461378</v>
      </c>
      <c r="L126" s="37">
        <v>428366</v>
      </c>
    </row>
    <row r="127" spans="2:12" ht="14.25">
      <c r="B127" s="2" t="s">
        <v>33</v>
      </c>
      <c r="C127" s="37">
        <v>83008</v>
      </c>
      <c r="D127" s="37">
        <v>78942</v>
      </c>
      <c r="E127" s="37">
        <v>81008</v>
      </c>
      <c r="F127" s="37">
        <v>86361</v>
      </c>
      <c r="G127" s="37">
        <v>89916</v>
      </c>
      <c r="H127" s="37">
        <v>95977</v>
      </c>
      <c r="I127" s="37">
        <v>103043</v>
      </c>
      <c r="J127" s="37">
        <v>111895</v>
      </c>
      <c r="K127" s="37">
        <v>117653</v>
      </c>
      <c r="L127" s="37">
        <v>115555</v>
      </c>
    </row>
    <row r="128" spans="2:12" ht="14.25">
      <c r="B128" s="2" t="s">
        <v>34</v>
      </c>
      <c r="C128" s="37">
        <v>52155</v>
      </c>
      <c r="D128" s="37">
        <v>53614</v>
      </c>
      <c r="E128" s="37">
        <v>55237</v>
      </c>
      <c r="F128" s="37">
        <v>56643</v>
      </c>
      <c r="G128" s="37">
        <v>58256</v>
      </c>
      <c r="H128" s="37">
        <v>59663</v>
      </c>
      <c r="I128" s="37">
        <v>62683</v>
      </c>
      <c r="J128" s="37">
        <v>64993</v>
      </c>
      <c r="K128" s="37">
        <v>67280</v>
      </c>
      <c r="L128" s="37">
        <v>64793</v>
      </c>
    </row>
    <row r="129" spans="2:12" ht="14.25">
      <c r="B129" s="2" t="s">
        <v>35</v>
      </c>
      <c r="C129" s="37">
        <v>101919</v>
      </c>
      <c r="D129" s="37">
        <v>106094</v>
      </c>
      <c r="E129" s="37">
        <v>105429</v>
      </c>
      <c r="F129" s="37">
        <v>107817</v>
      </c>
      <c r="G129" s="37">
        <v>112565</v>
      </c>
      <c r="H129" s="37">
        <v>110408</v>
      </c>
      <c r="I129" s="37">
        <v>121021</v>
      </c>
      <c r="J129" s="37">
        <v>125329</v>
      </c>
      <c r="K129" s="37">
        <v>130568</v>
      </c>
      <c r="L129" s="37">
        <v>126689</v>
      </c>
    </row>
    <row r="130" spans="2:12" ht="14.25">
      <c r="B130" s="2" t="s">
        <v>36</v>
      </c>
      <c r="C130" s="37">
        <v>36778</v>
      </c>
      <c r="D130" s="37">
        <v>36956</v>
      </c>
      <c r="E130" s="37">
        <v>37185</v>
      </c>
      <c r="F130" s="37">
        <v>37375</v>
      </c>
      <c r="G130" s="37">
        <v>37777</v>
      </c>
      <c r="H130" s="37">
        <v>38499</v>
      </c>
      <c r="I130" s="37">
        <v>40111</v>
      </c>
      <c r="J130" s="37">
        <v>41738</v>
      </c>
      <c r="K130" s="37">
        <v>43032</v>
      </c>
      <c r="L130" s="37">
        <v>40509</v>
      </c>
    </row>
    <row r="131" spans="2:12" ht="14.25">
      <c r="B131" s="2" t="s">
        <v>37</v>
      </c>
      <c r="C131" s="37">
        <v>27129</v>
      </c>
      <c r="D131" s="37">
        <v>28013</v>
      </c>
      <c r="E131" s="37">
        <v>28570</v>
      </c>
      <c r="F131" s="37">
        <v>29368</v>
      </c>
      <c r="G131" s="37">
        <v>30260</v>
      </c>
      <c r="H131" s="37">
        <v>31118</v>
      </c>
      <c r="I131" s="37">
        <v>31723</v>
      </c>
      <c r="J131" s="37">
        <v>32570</v>
      </c>
      <c r="K131" s="37">
        <v>33505</v>
      </c>
      <c r="L131" s="37">
        <v>33558</v>
      </c>
    </row>
    <row r="132" spans="2:12" ht="14.25">
      <c r="B132" s="2" t="s">
        <v>38</v>
      </c>
      <c r="C132" s="37">
        <v>32730</v>
      </c>
      <c r="D132" s="37">
        <v>32780</v>
      </c>
      <c r="E132" s="37">
        <v>33219</v>
      </c>
      <c r="F132" s="37">
        <v>31829</v>
      </c>
      <c r="G132" s="37">
        <v>31096</v>
      </c>
      <c r="H132" s="37">
        <v>31570</v>
      </c>
      <c r="I132" s="37">
        <v>32593</v>
      </c>
      <c r="J132" s="37">
        <v>32241</v>
      </c>
      <c r="K132" s="37">
        <v>31785</v>
      </c>
      <c r="L132" s="37">
        <v>31516</v>
      </c>
    </row>
    <row r="133" spans="2:12" ht="14.25">
      <c r="B133" s="2" t="s">
        <v>39</v>
      </c>
      <c r="C133" s="37">
        <v>326852</v>
      </c>
      <c r="D133" s="37">
        <v>367059</v>
      </c>
      <c r="E133" s="37">
        <v>362281</v>
      </c>
      <c r="F133" s="37">
        <v>408153</v>
      </c>
      <c r="G133" s="37">
        <v>476695</v>
      </c>
      <c r="H133" s="37">
        <v>443110</v>
      </c>
      <c r="I133" s="37">
        <v>421033</v>
      </c>
      <c r="J133" s="37">
        <v>436983</v>
      </c>
      <c r="K133" s="37">
        <v>456798</v>
      </c>
      <c r="L133" s="37">
        <f>K133*L119/K119</f>
        <v>438032.91268656537</v>
      </c>
    </row>
    <row r="135" ht="14.25">
      <c r="B135" s="1" t="s">
        <v>41</v>
      </c>
    </row>
    <row r="136" spans="2:3" ht="14.25">
      <c r="B136" s="1" t="s">
        <v>40</v>
      </c>
      <c r="C136" s="35" t="s">
        <v>42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dcterms:created xsi:type="dcterms:W3CDTF">2022-01-20T20:01:57Z</dcterms:created>
  <dcterms:modified xsi:type="dcterms:W3CDTF">2022-01-21T20:09:51Z</dcterms:modified>
  <cp:category/>
  <cp:version/>
  <cp:contentType/>
  <cp:contentStatus/>
</cp:coreProperties>
</file>